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55" windowHeight="7935" tabRatio="601" activeTab="2"/>
  </bookViews>
  <sheets>
    <sheet name="2004" sheetId="1" r:id="rId1"/>
    <sheet name="2005" sheetId="2" r:id="rId2"/>
    <sheet name="2006" sheetId="3" r:id="rId3"/>
  </sheets>
  <definedNames/>
  <calcPr fullCalcOnLoad="1"/>
</workbook>
</file>

<file path=xl/sharedStrings.xml><?xml version="1.0" encoding="utf-8"?>
<sst xmlns="http://schemas.openxmlformats.org/spreadsheetml/2006/main" count="22570" uniqueCount="5434">
  <si>
    <t>328/Ckt/04/EM</t>
  </si>
  <si>
    <t>Zadanie A                                -meble biurowe                 Zadanie B                                  -fotele i krzesła obrotowe i ISO.</t>
  </si>
  <si>
    <t>do 28.12.04</t>
  </si>
  <si>
    <t>zad. 1
48.007,00
zad. 2
13.455,62</t>
  </si>
  <si>
    <t>zad. 1
Meblotex Radom 
umowa nr 264
zad. 2
ABES 
zamówienie</t>
  </si>
  <si>
    <t>zad. 1
75.132,48
zad. 2
17.909,60</t>
  </si>
  <si>
    <t>zad. 1 i 2
Biuro CONSULT Sp.j.</t>
  </si>
  <si>
    <t xml:space="preserve">zad. 1
Meblotex Radom 
zad. 2
ABES </t>
  </si>
  <si>
    <t>329/Ckt/04/BP</t>
  </si>
  <si>
    <t>Zakup:                                -kamera cyfrowa              8 szt.</t>
  </si>
  <si>
    <t>03.12.04
08.12.04</t>
  </si>
  <si>
    <t>Synsonic Warszawa
zamówienie</t>
  </si>
  <si>
    <t>Ratex Sp.z.o.o.</t>
  </si>
  <si>
    <t>330/Cam/04/JG</t>
  </si>
  <si>
    <t>Zakup paczek świąteczno-noworocznych (ilość 596+30 szt.)</t>
  </si>
  <si>
    <t>07.12.04
09.12.04</t>
  </si>
  <si>
    <t>Camping-Sport s.c.
Warszawa
umowa nr 272</t>
  </si>
  <si>
    <t>GEANT Polska Sp.z.o.o.</t>
  </si>
  <si>
    <t>Camping-Sport s.c.
Warszawa</t>
  </si>
  <si>
    <t>331/BŁiI/04/JC</t>
  </si>
  <si>
    <t>13.12.04</t>
  </si>
  <si>
    <t>09.12.04
13.12.04</t>
  </si>
  <si>
    <t>332/Cam/04/JuK</t>
  </si>
  <si>
    <t>Blachy Pruszynski
Komorów-Sokołów
umowa nr 260</t>
  </si>
  <si>
    <t>333/BŁiI/04/JC</t>
  </si>
  <si>
    <t>Optimus S.A. Nowy Sącz
umowa nr 242</t>
  </si>
  <si>
    <t>334/BŁiI/04/JC</t>
  </si>
  <si>
    <t>Dostawa 1 szt obudowy ekranującej kat. 1 AMSG 720 dla zestawu telekopiowego w którego skład wchodzi szyfrator oraz fax RICOH</t>
  </si>
  <si>
    <t>12.12.04
10.01.05</t>
  </si>
  <si>
    <t>EMC-System Sp.z.o.o.
Gdynia
umowa nr 297</t>
  </si>
  <si>
    <t>EMC-System Sp.z.o.o. G</t>
  </si>
  <si>
    <t>11.01.05</t>
  </si>
  <si>
    <t>335/Ckt/04/EM</t>
  </si>
  <si>
    <t>Wydawanie wyżywienia bezplatnego w naturze dla funkcjonariuszy i pracowników KGP.</t>
  </si>
  <si>
    <t>13.12.04
17.12.04</t>
  </si>
  <si>
    <t>od 1.01.05 do 31.12.05</t>
  </si>
  <si>
    <t>74.500,00
brutto</t>
  </si>
  <si>
    <t>Punkt Gastronomiczno-Handlowy
A. Malinowska
Warszawa
umowa nr 296</t>
  </si>
  <si>
    <t>04.02.05</t>
  </si>
  <si>
    <t>336/Ckt/04/EM</t>
  </si>
  <si>
    <t>38.000,00 
brutto</t>
  </si>
  <si>
    <t>Punkt Gastronomiczny
W. Fijałkowski
Warszawa
umowa nr 290</t>
  </si>
  <si>
    <t>29.12.04</t>
  </si>
  <si>
    <t>337/Ckt/04/EM</t>
  </si>
  <si>
    <t>41.000,00
brutto</t>
  </si>
  <si>
    <t>METCOL-BAR
Warszawa
umowa nr 289</t>
  </si>
  <si>
    <t>30.12.04</t>
  </si>
  <si>
    <t>338/Ckt/04/EM</t>
  </si>
  <si>
    <t>131.000,00
brutto</t>
  </si>
  <si>
    <t>Bufet
T. Kaczmarczyk
Warszawa
umowa nr 287</t>
  </si>
  <si>
    <t>339/BF/04/BP</t>
  </si>
  <si>
    <t>12.01.05</t>
  </si>
  <si>
    <t>22.12.04
12.01.05</t>
  </si>
  <si>
    <t>340/BŁiI/04/RC</t>
  </si>
  <si>
    <t>Rozbudowa funkcjonalna Systemu Meldunku Informacyjnego związana ze stworzeniem oprogramowania umożliwiającego masowe wprowadzanie dokumentów typu Meldunek Informacyjny do systemu SMI, zbudowanego w oparciu o serwer Crime Workbench</t>
  </si>
  <si>
    <t>2.200.000,00
brutto</t>
  </si>
  <si>
    <t>341/BŁiI/04/JG</t>
  </si>
  <si>
    <t>Zakup informatycznych materiałów eksploatacyjnych na potrzeby biur KGP:              
gr.1-drukarki,                 
gr. 2- tonery,                                   
gr. 3  -taśmy</t>
  </si>
  <si>
    <t>301922113-6</t>
  </si>
  <si>
    <t>13
2893
131
30987</t>
  </si>
  <si>
    <t>20.01.05
16.01.05</t>
  </si>
  <si>
    <t>do 3 tygodni od podpisania umowy
budżet 2005 roku</t>
  </si>
  <si>
    <t>zad 1 i 2
388.184,93
271.386,36
zad. 3
12.320,34</t>
  </si>
  <si>
    <t xml:space="preserve">zad. 1 i 2
PW Multikom 
Bydgoszcz
umowa nr 306 i 308
zad. 3
MCSI Ltd
Warszawa
umowa nr 307
</t>
  </si>
  <si>
    <t>zad. 1 i 2
643.038,82
497.484,28
zad. 3
33.076,64</t>
  </si>
  <si>
    <t>zad. 1 i 2
Biuro Informatyczne KONCEPT
zad. 3 
ABM SYSTEM Sp.z.o.o.</t>
  </si>
  <si>
    <t>zad. 1 
266.420,18
zad. 2
271.386,36
zad. 3
12.320,30</t>
  </si>
  <si>
    <t>zad. 1 
PPI-ETC POLAND
zad. 2
PW Multikom 
Bydgoszcz
zad. 3
MCSI Ltd
Warszawa</t>
  </si>
  <si>
    <t>3 protestty
1 odrzucony,
1 oddalony,
1 uznany za zasadny</t>
  </si>
  <si>
    <t>20.05.05
31.05.05
18.05.05</t>
  </si>
  <si>
    <t>342/BŁiI/04/JB</t>
  </si>
  <si>
    <t>Comiesięczna dostawa usługi w postaci aktualizacji bazy aktów prawnych "Lex Polonica Internet" dla 100 użytkowników przez 12 miesięcy</t>
  </si>
  <si>
    <t>29.12.04
11.01.05</t>
  </si>
  <si>
    <t>1.01.05 do 3.12.05</t>
  </si>
  <si>
    <t>Wydawnictwo Prawnicze 
LEXIS NEXIS
Warszawa 
umowa nr 298</t>
  </si>
  <si>
    <r>
      <t>Wymiana 340m</t>
    </r>
    <r>
      <rPr>
        <vertAlign val="superscript"/>
        <sz val="9"/>
        <rFont val="Arial CE"/>
        <family val="2"/>
      </rPr>
      <t>2</t>
    </r>
    <r>
      <rPr>
        <sz val="9"/>
        <rFont val="Arial CE"/>
        <family val="2"/>
      </rPr>
      <t xml:space="preserve"> stolarki okiennej</t>
    </r>
  </si>
  <si>
    <r>
      <t>Żaluzje okienne poziome, aluminiowe 500m</t>
    </r>
    <r>
      <rPr>
        <vertAlign val="superscript"/>
        <sz val="9"/>
        <rFont val="Arial CE"/>
        <family val="2"/>
      </rPr>
      <t xml:space="preserve">2                        </t>
    </r>
    <r>
      <rPr>
        <sz val="9"/>
        <rFont val="Arial CE"/>
        <family val="2"/>
      </rPr>
      <t xml:space="preserve"> Verticale 300m</t>
    </r>
    <r>
      <rPr>
        <vertAlign val="superscript"/>
        <sz val="9"/>
        <rFont val="Arial CE"/>
        <family val="2"/>
      </rPr>
      <t>2</t>
    </r>
  </si>
  <si>
    <r>
      <t>Benzyna bezołowiowa Pb 95 384m</t>
    </r>
    <r>
      <rPr>
        <vertAlign val="superscript"/>
        <sz val="9"/>
        <rFont val="Arial CE"/>
        <family val="2"/>
      </rPr>
      <t xml:space="preserve">3 </t>
    </r>
    <r>
      <rPr>
        <sz val="9"/>
        <rFont val="Arial CE"/>
        <family val="2"/>
      </rPr>
      <t xml:space="preserve">, </t>
    </r>
    <r>
      <rPr>
        <vertAlign val="superscript"/>
        <sz val="9"/>
        <rFont val="Arial CE"/>
        <family val="2"/>
      </rPr>
      <t xml:space="preserve">   </t>
    </r>
    <r>
      <rPr>
        <sz val="9"/>
        <rFont val="Arial CE"/>
        <family val="2"/>
      </rPr>
      <t xml:space="preserve">                 
olej napędowy 118m</t>
    </r>
    <r>
      <rPr>
        <vertAlign val="superscript"/>
        <sz val="9"/>
        <rFont val="Arial CE"/>
        <family val="2"/>
      </rPr>
      <t>3</t>
    </r>
  </si>
  <si>
    <r>
      <t>Wymiana 340m</t>
    </r>
    <r>
      <rPr>
        <vertAlign val="superscript"/>
        <sz val="9"/>
        <rFont val="Arial CE"/>
        <family val="2"/>
      </rPr>
      <t xml:space="preserve">2 </t>
    </r>
    <r>
      <rPr>
        <sz val="9"/>
        <rFont val="Arial CE"/>
        <family val="2"/>
      </rPr>
      <t>stolarki okiennej na okna PCV w budynku magazyn "B" ul. Taborowa33</t>
    </r>
  </si>
  <si>
    <r>
      <t>Zakup wykładziny dywanowej antyelektrostatycznej  i  trudno zapalnej  w ilości  3000 m</t>
    </r>
    <r>
      <rPr>
        <vertAlign val="superscript"/>
        <sz val="9"/>
        <rFont val="Arial CE"/>
        <family val="2"/>
      </rPr>
      <t>2</t>
    </r>
  </si>
  <si>
    <r>
      <t>Dostawa blachy trapezowej, ocynkowanej, powlekanej warstwą ochronną w ilości                          3.000 m</t>
    </r>
    <r>
      <rPr>
        <vertAlign val="superscript"/>
        <sz val="9"/>
        <rFont val="Arial CE"/>
        <family val="0"/>
      </rPr>
      <t>2</t>
    </r>
  </si>
  <si>
    <t xml:space="preserve"> do dnia 28.XII.2004 </t>
  </si>
  <si>
    <t>Siemens Sp.z.o.o Warszawa 
umowa nr 211</t>
  </si>
  <si>
    <t>18.11.04</t>
  </si>
  <si>
    <t>198/BŁiI/04/MSz</t>
  </si>
  <si>
    <t>Dostawa szafy serwera TNMS COVE obejmująca jej instalację oraz podłączenie, rekonfigurujące serwera TNMS COVE i urządzeń siemens SURPASS Hiti SMA oraz z przeniesieniem do nowej lokalizacji rezerwowego centrum zarządzania Warszawską Siecią Teletranmisyjną MSWiA</t>
  </si>
  <si>
    <t>27.08.04
08.10.04</t>
  </si>
  <si>
    <t>do 4 tygodni od dnia podpisania umowy nie później niż do 20.12.04</t>
  </si>
  <si>
    <t>Siemens Sp.z.o.o Warszawa 
umowa nr 176</t>
  </si>
  <si>
    <t>08.11.04</t>
  </si>
  <si>
    <t>199/BŁiI/04/MK</t>
  </si>
  <si>
    <t>Dzierżawa przez KGP od operatora telekomunikacyjnego analogowych i cyfrowych łączy telekomunikacyjnych przez okres 3 lat</t>
  </si>
  <si>
    <t>165
46379</t>
  </si>
  <si>
    <t>14.09.04
08.11.04</t>
  </si>
  <si>
    <t>umowa do dnia 28.XII.2007 (na okres 3 lat)</t>
  </si>
  <si>
    <t>Telekomunikacja Polska S.A. Warszawa umowa nr 295</t>
  </si>
  <si>
    <t>28.12.04</t>
  </si>
  <si>
    <t>200/Cmt/04/HC</t>
  </si>
  <si>
    <t>Remont wzmacniaczy hydraulicznych eksploatowanych w śmigłowcu W-3A Sokół nr. rej SN-32XP (3 szt.)</t>
  </si>
  <si>
    <t>201/Ckt/04/KJ</t>
  </si>
  <si>
    <t>Zegarki na rękę męskie 209 szt.        Zegarki na rękę damskie 4 szt.</t>
  </si>
  <si>
    <t>27.08.04
24.09.04</t>
  </si>
  <si>
    <t>14 dni od daty zawarcia umowy</t>
  </si>
  <si>
    <t>ZIBI Warszawa 
umowa nr 144</t>
  </si>
  <si>
    <t>202/Cmt/04/BR</t>
  </si>
  <si>
    <t>Dostawa policyjne kaski ochronne z osłoną twarzy w ilości 300 kpl.</t>
  </si>
  <si>
    <t>06.09.04
22.09.04</t>
  </si>
  <si>
    <t>Maskpol Konieczki
Panki 
umowa nr 159</t>
  </si>
  <si>
    <t>21.10.04</t>
  </si>
  <si>
    <t>203/CLK/04/JC</t>
  </si>
  <si>
    <t>Zakup urządzenia z oprogramowaniem do prowadzenia badań w CLK KGP</t>
  </si>
  <si>
    <t>30.08.04
21.10.04</t>
  </si>
  <si>
    <t>204/CLK/04/JC</t>
  </si>
  <si>
    <t>Zakup pipet automatycznych i statywów do pipet automatycznych</t>
  </si>
  <si>
    <t>10.09.04
08.10.04</t>
  </si>
  <si>
    <t>Meranco Sp.z.o.o.
Poznań
umowa nr 169</t>
  </si>
  <si>
    <t>Gramer DiLab Sp.z.o.o.</t>
  </si>
  <si>
    <t>Meranco Sp.z.o.o.
Poznań</t>
  </si>
  <si>
    <t>03.11.04</t>
  </si>
  <si>
    <t>205/Cmt/04/HC</t>
  </si>
  <si>
    <t>Dostawa części i podzespołów do specjalistycznej zabudowy samochodów:           
zad1. Akumulator żelowy A512/200Ah -24 szt., akumulator żel.A512/115 Ah -2 szt.                   
Zad. 2. Przełącznik wizji -5 szt., dzielnik ekranu -5 szt., klawiatura z joystickiem -5 szt., odbiornik rozkazów -10 szt.                            
Zad. 3.Lodówka RSD-60 -5 szt.                                    
Zad. 4. Przetwornica napięcia  -6 szt., prostownik -15 szt., ładowarka  925-12 -4 szt.,   ładowarka 915-12 -2szt.,                                            Zad. 5. Ogrzewanie powietrzne AITRONIC D3 -3 kpl., ogrzewanie powietrzne AITRONIC B3 -2 kpl., klimatyzator -1 szt.</t>
  </si>
  <si>
    <t>31700000-3</t>
  </si>
  <si>
    <t>13.09.04
30.09.04</t>
  </si>
  <si>
    <t>do dnia 26 listopada 2004 r.</t>
  </si>
  <si>
    <t>zad. 1
41.118,68
zad. 2
66.087,40
zad. 3
14.109,30
zad. 5
34.527,70</t>
  </si>
  <si>
    <t>zad. 1
AIMER SUPLLY Warszawa umowa nr 155
zad. 2 
Siemens Building Technologies Warszawa
umowa nr 166
zad. 3
Marpeto Polska Oława
umowa nr 161
zad. 5 Pagos Łomianki
umowa nr 151
zad. 4 
unieważnione art. 93 u.1 p.1</t>
  </si>
  <si>
    <t>zad. 1
44.505,60
zad. 2
66.087,40
zad. 3
14.109,30
zad. 5
34.527,70</t>
  </si>
  <si>
    <t>zad. 1
YAK Hurtownia Akumulatorów Sp.z.o.o.
zad. 2
Siemens Building Technologies Warszawa
zad. 3
Marpeto Polska Oława
zad. 5
Pagos Łomianki</t>
  </si>
  <si>
    <t>zad. 1
23.350,80
zad. 2
66..087,40
zad. 3
14.109,30
zad. 5
34.527,70</t>
  </si>
  <si>
    <t>zad. 1
EURO-PREXIM s.c.
zad. 2
Siemens Building Technologies Warszawa
zad. 3
Marpeto Polska Oława
zad. 5
Pagos Łomianki</t>
  </si>
  <si>
    <t>15.10.04
14.10.04
11.10.04
11.10.04</t>
  </si>
  <si>
    <t>206/Cmt/04/RS</t>
  </si>
  <si>
    <t>Naprawa awaryjna przekładni głównej  WR-2 nr fabr. 474274012PB i odtworzenie międzyremontowego resursu kalendarzowego</t>
  </si>
  <si>
    <t>207/Cam/04/UM</t>
  </si>
  <si>
    <t>Wykonanie dokumentacji techn. na izolację ścian i wzmocnienie stropów piwnic budynku KGP przy ul. Puławskiej 148/150</t>
  </si>
  <si>
    <t xml:space="preserve">
22.09.04</t>
  </si>
  <si>
    <t>208/Cam/04/WP</t>
  </si>
  <si>
    <t>Wykonanie przyłącza sieci cieplanej do budynku Kasyna przy ul. Domaniewskiej 36/38 z wykonaniem projektu organizacji ruchu i jego wdrożeniem</t>
  </si>
  <si>
    <t>06.09.04
23.09.04</t>
  </si>
  <si>
    <t>8 tygodni od daty wprowadzenia na budowę</t>
  </si>
  <si>
    <t>ADMIX GEOTERM INSTAL Warszawa umowa nr 150</t>
  </si>
  <si>
    <t>Przed. R. I-B "MAG"</t>
  </si>
  <si>
    <t>ADMIX GEOTERM INSTAL Warszawa</t>
  </si>
  <si>
    <t>209/Cmt/04/EM</t>
  </si>
  <si>
    <t xml:space="preserve">Sprzęt audio-video dla potrzeb CBS KGP:                  
poz.1. kamera płytkowa -4szt.,  
poz.2.obiektyw f-my Marschal  -1szt., 
poz.3. obiektyw do kamery- 3 szt.,  
poz. 4. mikrokamera z obiektywem - 16 szt., 
poz. 5. obiektyw GAZ - 1 szt., 
poz. 6. oświetlacz laserowy MDT 200 -1 szt., 
poz. 7. oświetlacz laserowy MDT 400 -1szt., 
poz. 8. kamwid XL - 1 szt., 
poz. 9. rejestrator cyfrowy - 1 szt., 
poz. 10. dysk twardy - 1 szt.,  
poz. 11. interfejs do odczytu - 2 szt., 
poz. 12. magnetowid -5 szt.,   
poz.13. walkman -5 szt.,  
poz. 14. kamera dualna - 5 szt., 
poz. 15. monitor kolor - 6 szt. </t>
  </si>
  <si>
    <t>32321200-1</t>
  </si>
  <si>
    <t>17.09.04
05.10.04</t>
  </si>
  <si>
    <t>do 03.12.2004</t>
  </si>
  <si>
    <t>1. 76.067,00
2. 53.144,99</t>
  </si>
  <si>
    <t>1. BCP Sp.z.o.o. Warszawa umowa nr 172
2. Saysonic Sp.z.o.o. Warszawa 
umowa nr 178</t>
  </si>
  <si>
    <t>zad. 1
5.873,08
zad. 2
8.714,46
zad. 3
20.100,60
zad. 5
13.005,00
zad. 6
9.564,80
zad. 7
25.925,00
zad. 8
47.580,00
zad. 9
17.568,00
zad. 10
127.368,00</t>
  </si>
  <si>
    <t xml:space="preserve">zad. 1, 2, 3, 8 i 10
Tusa
zad.5
Aimer Suplly
zad. 6
Multi System Plus
zad. 7
Altram
zad. 9
Janex International
</t>
  </si>
  <si>
    <t>zad. 1
5.873,08
zad. 2
8.714,46
zad. 3
18.240,00
zad. 5
10.858,00
zad. 6
8.945,80
zad. 7
13.828,70
zad. 8
34.904,99
zad. 9
17.568,00
zad. 10
59.292,00</t>
  </si>
  <si>
    <t xml:space="preserve">zad. 1, 2, 6 i 7
Tusa
zad. 3 i 8
Saysonic
zad.5
DTS St. Lubiński
zad. 6
Multi System Plus
zad. 7
Altram
zad. 9
Janex International
zad. 10
BCP Sp.z.o.o.
</t>
  </si>
  <si>
    <t>02.11.04
04.11.04</t>
  </si>
  <si>
    <t>210/Cmt/04/BP</t>
  </si>
  <si>
    <t>15.09.04
01.10.04</t>
  </si>
  <si>
    <t>211/Cmt/04/JG</t>
  </si>
  <si>
    <t>Badania diagnostyczne amunicji po długoletnim składowaniu. Wytwarzanie tabulogramów wynikowych amunicji i śr. Chemicznych "ARGOS'</t>
  </si>
  <si>
    <t>06.09.04
20.09.04</t>
  </si>
  <si>
    <t>I poł 2005 r.</t>
  </si>
  <si>
    <t>Wojskowy Instytut Uzbrojenia Technicznego Zielonka
umowa nr 157</t>
  </si>
  <si>
    <t>20.10.04</t>
  </si>
  <si>
    <t>212/BŁiI/04/JC</t>
  </si>
  <si>
    <t>Dostawa szyfratorów transmisji telekopiowej - 2 szt. i modułów bezpieczeństwa - 8 szt.</t>
  </si>
  <si>
    <t>32552430-0</t>
  </si>
  <si>
    <t>20.12.04</t>
  </si>
  <si>
    <t>213/BŁiI/04/BP</t>
  </si>
  <si>
    <t>Dostawa radiotelefonów kamuflowanych wraz z osprzętem:                                    1) radiotelefonów noszonych z zestawem kamuflowanym - 25 kpl.,                                                     2) ładowarek samochodowych - 20 szt.,                                                     3) radiotelefonów noszonych z zestawem mikrofonowo-słuchawkowym - 20 kpl.,                                           4) radiotelefonów przewoźnych - 20 kpl.,                                                 5) radiotelefonów noszonych spełniających wymogi techn.-funkcjonalne - 192 kpl.</t>
  </si>
  <si>
    <t>172
48042</t>
  </si>
  <si>
    <t>01.10.04
15.11.04</t>
  </si>
  <si>
    <t>CONSORTIA Sp.z.o.o. Warszawa umowa nr 273</t>
  </si>
  <si>
    <t>Maw Telecom SRP Sp.z.o.o.</t>
  </si>
  <si>
    <t>CONSORTIA Sp.z.o.o. Warszawa</t>
  </si>
  <si>
    <t>214/BŁiI/04/BG</t>
  </si>
  <si>
    <t>Dostawa sprzętu do rozbudowy sieci teletransmisyjnej UMR - WAN</t>
  </si>
  <si>
    <t>30.09.04
18.10.04</t>
  </si>
  <si>
    <t>Qumak Sekom Warszawa umowa nr 181</t>
  </si>
  <si>
    <t>09.11.04</t>
  </si>
  <si>
    <t>215/Cmt/04/RS</t>
  </si>
  <si>
    <t>50212000-2</t>
  </si>
  <si>
    <t>do dnia 15.12.04</t>
  </si>
  <si>
    <t>Kombinat PZL "HYDRAL" Wrocław 
umowa nr 191</t>
  </si>
  <si>
    <t>216/BŁiI/04/MSz</t>
  </si>
  <si>
    <t>Wykonanie programu funkcj.-użytk. Wraz z kosztorysem na:                                   -budowę kabla optotelekomunikacyjnego w relacji Dw. Gdański- Pl. Wilsona,                                                -budowy kabli światłowodowych w relacji Iwicka 14- Podchorążych 38</t>
  </si>
  <si>
    <t>rezygnacja z wniosku</t>
  </si>
  <si>
    <t>217/CLK/04/EM</t>
  </si>
  <si>
    <t>Zakup materiałów i odczynników do badań genetycznych</t>
  </si>
  <si>
    <t>30.09.04
12.10.04</t>
  </si>
  <si>
    <t>zad. 3
28.612,29
zad. 4
26.621,15
zad. 2
43.870,00</t>
  </si>
  <si>
    <t>zad. 3 LABART Gdańsk umowa nr 192
zad. 4  SYMBIOS Straszyn umowa nr 206 
zad. 2 HYDREX Warszawa umowa nr 185</t>
  </si>
  <si>
    <t>zad. 2
74.818,68
zad. 3
28..612,29
zad. 4
26.621,15</t>
  </si>
  <si>
    <t>zad. 2
LNENCOMM Trade International
zad. 3
LABART
zad. 4
Symbios</t>
  </si>
  <si>
    <t xml:space="preserve">zad. 2
43.870,00
zad. 3
28.612,29
zad. 4
26.621,15
</t>
  </si>
  <si>
    <t xml:space="preserve">zad. 2 HYDREX Warszawa 
zad. 3 LABART Gdańsk 
zad. 4  SYMBIOS Straszyn  
</t>
  </si>
  <si>
    <t>09.11.04
10.11.04
03.11.04</t>
  </si>
  <si>
    <t>218/Cmt/04/MM</t>
  </si>
  <si>
    <t>Dostawa samochodów miotaczy wody w specjalizowanej policyjnej wersji "TAJFUN" - 3 szt.</t>
  </si>
  <si>
    <t>29624000-9</t>
  </si>
  <si>
    <t>166
46594</t>
  </si>
  <si>
    <t>23.09.04
29.10.04</t>
  </si>
  <si>
    <t>Piotr Wawrzaszek Inżynieria Samochodów Specjalnych Bielsko Biała 
umowa nr 200</t>
  </si>
  <si>
    <t>24.12.04</t>
  </si>
  <si>
    <t>219/Cmt/04/WP</t>
  </si>
  <si>
    <t xml:space="preserve"> Dostawa: 1).specjalistycznej patrolowej łodzi motarowej kat. "R-3" o dług. Po pokładzie od 3,90 do 4,50m -22 szt. (+ - 5 szt.), 2).specjalistycznej patrolowej łodzi motorowej hybrydowej kategorji "R-2" o dług. po pokładzie od 5,40 do 6,50 m -22 szt. (+ -5 szt.)                                     3). specjalizowanej patrolowej łodzi motorowej hybrydowej o dł., po pokładzie od 5,00 do 6,50 m - 1 szt.,                  4). specjalizowanego pontonu o dł., 4,60 m - 2 szt.</t>
  </si>
  <si>
    <t>35121130-8</t>
  </si>
  <si>
    <t>170
47530</t>
  </si>
  <si>
    <t>29.09.04
15.11.04</t>
  </si>
  <si>
    <t>30 dni od podpisania umowy do 
15 12.2004</t>
  </si>
  <si>
    <t>zad. 3 i 4 
Parker Poland Sp.z.o.o. Warszawa 
umowa nr 247
zad. 1 i 2  unieważnione art. 93 u. 1 p. 7</t>
  </si>
  <si>
    <t>zad. 3
206.692,00
zad. 4
241.072,00</t>
  </si>
  <si>
    <t>zad. 3
IMS Griffin Gdynia
zad. 4
Parker Poland</t>
  </si>
  <si>
    <t>zad. 3
164.352,30
zad. 4
241.072,00</t>
  </si>
  <si>
    <t xml:space="preserve">zad. 3 i 4 
Parker Poland Sp.z.o.o. Warszawa </t>
  </si>
  <si>
    <t>10.12.04</t>
  </si>
  <si>
    <t>220/BŁiI/04/JB</t>
  </si>
  <si>
    <t>Zakup usługi rozszerzonej asysty technicznej w celu utrzymania wydajności i niezawodności działania systemów wdrożonych w Policji przez f-mę MALKOM- na 36 miesięcy od dnia podp. umowy</t>
  </si>
  <si>
    <t>19.11.04
30.11.04</t>
  </si>
  <si>
    <t>36 miesięcy od daty podpisania umowy</t>
  </si>
  <si>
    <t>MALKOM s.c. Warszawa 
umowa nr 274</t>
  </si>
  <si>
    <t>221/Cmt/04/RS</t>
  </si>
  <si>
    <t>Naprawa awaryjna przekładni głównej WR-2 nr fabr. 474274012PB o odtworzenie międzyremontowego resursu kalendarzowego</t>
  </si>
  <si>
    <t>20.09.04
05.10.04</t>
  </si>
  <si>
    <t>do 29.10.04</t>
  </si>
  <si>
    <t>WSK PZL Rzeszów 
umowa nr 199</t>
  </si>
  <si>
    <t>27.10.04</t>
  </si>
  <si>
    <t>222/Cmt/04/RS</t>
  </si>
  <si>
    <t>do 15.10.04</t>
  </si>
  <si>
    <t>223/BŁiI/04/JG</t>
  </si>
  <si>
    <t>Wykonanie systemu dla obsługi kart kryptograficznych dla części przetwarzającej informacje niejawne systemu KSIP, obejmującego opracowanie specjalistycznego oprogramowania, udzielenie licencji, instalacje, uruchomienie, serwis i konserwację oprogramowania oraz szkolenie administratorów i użytkowników systemu.</t>
  </si>
  <si>
    <t>72222200-9</t>
  </si>
  <si>
    <t>02.12.04</t>
  </si>
  <si>
    <t>17.11.04
02.12.04</t>
  </si>
  <si>
    <t>224/BŁiI/04/JG</t>
  </si>
  <si>
    <t>Dostawa informatycznych materiałów eksploatacyjnych:                   zad. 1 -tusze do drukarek,                              zad. 2 -tonery do drukarek,                                     zad. 3 -pozostałe materiały.</t>
  </si>
  <si>
    <t>15.10.04
05.11.04</t>
  </si>
  <si>
    <t>zad. 1
17.398,24
zad. 2
27.766,78
zad. 3
5.899,92</t>
  </si>
  <si>
    <t>zad. 1
Pryzmat Warszawa umowa nr 229
zad. 2 
PH MULTIKOM Bydgoszcz 
umowa nr 230
zad. 3 
Praxis Łódź
umowa nr 228</t>
  </si>
  <si>
    <t>zad. 1
18.989,97
zad. 2
34.631,16
zad. 3
5.899,92</t>
  </si>
  <si>
    <t xml:space="preserve">zad. 1 i 3
PRAXIS
ZAD. 2
PRYZMAT Sp.z.o.o.
</t>
  </si>
  <si>
    <t>zad. 1
Pryzmat Warszawa
zad. 2 
PH MULTIKOM Bydgoszcz 
zad. 3 
Praxis Łódź</t>
  </si>
  <si>
    <t>225/CLK/EM</t>
  </si>
  <si>
    <t>brak zgody Prezesa na tryb ZWR</t>
  </si>
  <si>
    <t>226/BŁiI/04/JB</t>
  </si>
  <si>
    <t>Zakup sprzętu umożliwiającego zapewnienie bezpiecznego i nizawodnego dostępu użytkowników i aplikacji policyjnych do pozapolicyjnych a także unijnych systemów informatycznych oraz usług instalacyjno-konfiguracyjnych i projektowo-programistycznych.</t>
  </si>
  <si>
    <t>168
47035</t>
  </si>
  <si>
    <t>17.09.04
05.11.04</t>
  </si>
  <si>
    <t>do 20 XII. 2004</t>
  </si>
  <si>
    <t>ComputerLand Warszawa 
umowa nr 213</t>
  </si>
  <si>
    <t xml:space="preserve">ComputerLand Warszawa </t>
  </si>
  <si>
    <t>17.12.04
26.04.05</t>
  </si>
  <si>
    <t>227/BŁiI/04/RC</t>
  </si>
  <si>
    <t>Zakup usług projektowo-programistycznych dotyczących modernizacji Systemu Informacji Policji</t>
  </si>
  <si>
    <t>10.11.04</t>
  </si>
  <si>
    <t>29.10.04
09.11.04</t>
  </si>
  <si>
    <t>ORACLE POLSKA Warszawa umowa nr 216</t>
  </si>
  <si>
    <t>26.11.04</t>
  </si>
  <si>
    <t>228/Cmt/04/MM</t>
  </si>
  <si>
    <t>Wykonanie prac dodatkowych ujawnionych przez wykonawcę umowy nr 10/Cmt/04/MM w toku realizacji przeglądu 2 silników Rolls-Royce 250C20B po 1.750 godz.pracy</t>
  </si>
  <si>
    <t>20.09.04
30.09.04</t>
  </si>
  <si>
    <t>BUMAR Sp.z.o.o.
Warszawa
umowa nr 143</t>
  </si>
  <si>
    <t>229/Cmt/04/HC</t>
  </si>
  <si>
    <t>Wykonanie prac dodatkowych ujawnionych przez wykonawcę umowy nr 7/Cmt/04/HC w toku realizacji remontu głównego 2 śmigłowców Mi-2</t>
  </si>
  <si>
    <t>20.09.04
29.09.04</t>
  </si>
  <si>
    <t>WSK PZL-Świdnik
umowa nr 153</t>
  </si>
  <si>
    <t>230/Cmt/04/HC</t>
  </si>
  <si>
    <t>1. Dostawa samochodów z segm. "C" policyjnej wersji "OP" -55 szt (+-10)
2. Dostawa samoch. osobow. w policyjnej wersji "OP" - 1szt.
3. Dostawa samochodu 7 miejscowego o podwyższonych parametr.  w  policyjnej wersji "OP" - 1 szt.
4. Dostawa sam. osobow. Z segm. "D" w policyjnej wersji "OP" - 1 szt.
5. Dostawa samochodów osobowych terenowych w policyjnej wersji "OP" - 2 szt.,
6. Dostawa samochodu osobowego terenowego "PICKUP" w policyjnej wersji "OP" 1 szt.,
7. Dostawa samochodu osobowego terenowego "PICKUP" w policyjnej wersji "OP" 1 szt.,
8. Dostawa samochodu furgon (pod zabudowę warsztatową) 1 szt.,
9. Samochód osobowo-dostawczy 1 szt.</t>
  </si>
  <si>
    <t>28.10.04</t>
  </si>
  <si>
    <t>23.09.04
28.10.04</t>
  </si>
  <si>
    <t xml:space="preserve">zad. 1
2.924.980,50
zad. 2 i 3
238.590,00
zad. 4
91.825,74
zad. 5
253.162,20
zad. 6 i 7
359.800,00
zad. 8
98.210,00 </t>
  </si>
  <si>
    <t xml:space="preserve">zad. 1 Skoda Auto Polska umowa nr 223
zad. 2 i 3 Toyota Marki 
umowa nr 195
zad. 4 Dom Samochodowy "GERMAZ" umowa nr 203
zad. 5. SUZUKI T. Jaskłowski umowa nr 236
zad. 6 i 7 TECHMADEX Sp.z.o.o. umowa nr 209
zad. 8 AUTO-SKAR  umowa nr 198  </t>
  </si>
  <si>
    <t>19.11.04
16.11.04
17.11.04
06.12.04
22.11.04</t>
  </si>
  <si>
    <t>231/Cmt/04/EM</t>
  </si>
  <si>
    <t>1. Sekcyjna drabina taktyczna typ SLDW podwójnej szerokości  - 2 szt.                                
2. Drabina taktyczna typ TPDW podwójnej szerokości - 8 szt.</t>
  </si>
  <si>
    <t>28527200-4</t>
  </si>
  <si>
    <t>22.09.04
18.10.04</t>
  </si>
  <si>
    <t>NFM Polska Potęgowo
umowa nr 186</t>
  </si>
  <si>
    <t>NFM Polska Potęgowo</t>
  </si>
  <si>
    <t>232/Cmt/04/EM</t>
  </si>
  <si>
    <t>Sprzęt płetwonurkowy zgodnie z załącznikiem stanowiącym 29 poz.</t>
  </si>
  <si>
    <t>18133900-9</t>
  </si>
  <si>
    <t>11.10.04</t>
  </si>
  <si>
    <t>233/Cmt/04/BP</t>
  </si>
  <si>
    <t>Pakiety do pobierania wymazów z jamy ustnej dla celów bazy danych DNA "GENOM"                                 8.000 pakietów</t>
  </si>
  <si>
    <t>24490000-5</t>
  </si>
  <si>
    <t>27.09.04
11.10.04</t>
  </si>
  <si>
    <t>Zakład Tworzyw Sztucznych HAGMED 
Rawa Mazowiecka
umowa nr 179</t>
  </si>
  <si>
    <t>04.11.04</t>
  </si>
  <si>
    <t>234/Cam/04/BG</t>
  </si>
  <si>
    <t>Dostawa koksu grubego o wartości opałowej pow. 28.000 J/kg w ilości 180 ton do obiektu KGP w Emowie</t>
  </si>
  <si>
    <t>23.09.04
12.10.04</t>
  </si>
  <si>
    <t>I partia - 2 tyg. od daty podpisania umowy
II partia - do końca I kw. 2005 r.</t>
  </si>
  <si>
    <t>PW AMSON
M. Rapczewski
Otwock
umowa nr 162</t>
  </si>
  <si>
    <t xml:space="preserve">zad. 1 i 2 
Carsmont Sp.z.o.o.
zad. 3
Gumo-Hurt Sp.j.
zad. 4
Gumis Sp.z.o.o.
zad. 5 i 6
CSM Trrafic Sp.z.o.o.
</t>
  </si>
  <si>
    <t>272/Cmt/04/EM</t>
  </si>
  <si>
    <t xml:space="preserve">Zakupy:                     
1. trzewiki letnie -150 par (+-20%) 
 2.mundur ćwiczebny - 190 kpl (+-20%)  </t>
  </si>
  <si>
    <t>181
193</t>
  </si>
  <si>
    <t>20.10.04
27.10.04</t>
  </si>
  <si>
    <t>zad. 1 
Sp-nia Pracy Wyrobów Skórzanych
zamówienie 
zad. 2 unieważnione art. 93 u. 1 p. 2</t>
  </si>
  <si>
    <t>zad. 1
15.921,00
zad. 2
41.724,00</t>
  </si>
  <si>
    <t xml:space="preserve">zad. 1
PROTEKTOR S.A.
zad. 2
ZPO Nowa Ruda
</t>
  </si>
  <si>
    <t>zad. 1
15.600,00
zad. 2
41.724,00</t>
  </si>
  <si>
    <t>zad. 1 
Spółdzielnia Pracy Wyrobów Skórzanych
zad. 2
 ZPO Nowa Ruda</t>
  </si>
  <si>
    <t>23.10.04
24.10.04</t>
  </si>
  <si>
    <t>273/Cmt/04/EM</t>
  </si>
  <si>
    <t>Sprzęt płetwonurkowy zgodnie z wykazem sprzętu stanowiącym załącznik nr.1</t>
  </si>
  <si>
    <t>21.10.04
05.11.04</t>
  </si>
  <si>
    <t>Technika Podwodna Warszawa 
umowa nr 204</t>
  </si>
  <si>
    <t>17.11.04</t>
  </si>
  <si>
    <t>274/BŁiI/04/JK</t>
  </si>
  <si>
    <t>Zakup usługi przedłużenia na 2005 rok Asysty Technicznej i Konserwacji dla produktów firmy ORACLE użytkowanych w systemach policyjnych</t>
  </si>
  <si>
    <t>02.12.04
05.12.04</t>
  </si>
  <si>
    <t>ORACLE Polska
Warszawa 
umowa nr 299</t>
  </si>
  <si>
    <t>21.02.05</t>
  </si>
  <si>
    <t>275/BŁiI/04/MK</t>
  </si>
  <si>
    <t>Dostawa urządzeń peryferyjnych sprzętu komputerowego:             
1) monitor LCD 15"  -24 szt.                                
2) monitor LCD 17"  - 2 szt.                             
3) monitor LCD 19" - 11 szt.</t>
  </si>
  <si>
    <t>30231250-4</t>
  </si>
  <si>
    <t>28.10.04
17.11.04</t>
  </si>
  <si>
    <t>NicatCom
Warszawa umowa nr 253</t>
  </si>
  <si>
    <t>276/CLK/04/UM</t>
  </si>
  <si>
    <t>Materiały do prowadzenia badań w CLK KGP ( 12 zadań)</t>
  </si>
  <si>
    <t>25.10.04
10.11.04</t>
  </si>
  <si>
    <t>do 6 tygodni  podpisania umowy</t>
  </si>
  <si>
    <t>1. 41.053,00
2. 11.443,60</t>
  </si>
  <si>
    <t>1. AGTES Sp.z.o.o. Szczecinek
umowa nr 245
2. SHIM-POL Izabelin 
umowa  nr 246</t>
  </si>
  <si>
    <t>1. AGTES Sp.z.o.o. Szczecinek
(zad. 1-12
2. SHIM-POL Izabelin 
(zad, 4-7, 9 i 12)</t>
  </si>
  <si>
    <t>277/CLK/04/JG</t>
  </si>
  <si>
    <t>Chromatograf gazowy head space CLARUS 500 - 1szt.</t>
  </si>
  <si>
    <t>33253221-3</t>
  </si>
  <si>
    <t>29.10.04
16.11.04</t>
  </si>
  <si>
    <t>Perkin Elmer Polska 
Warszawa 
umowa nr 238</t>
  </si>
  <si>
    <t>278/CLK/04/RC</t>
  </si>
  <si>
    <t>04.11.04
22.11.04</t>
  </si>
  <si>
    <t xml:space="preserve">64.345,16
4.612,00
14.887,00
1.777,18
</t>
  </si>
  <si>
    <t>Inter Medic
Pruszków 
umowa nr 254
Sarstedt, Syngen Brotech. Medic Products i Poch zamówienia</t>
  </si>
  <si>
    <t>279/Cam/04/WP</t>
  </si>
  <si>
    <t>Remont i modernizacja sieci strukturalnej oraz dedykowanej w budynku przy ul. Domaniewskiej 36/38 - V piętro.</t>
  </si>
  <si>
    <t>24.11.04</t>
  </si>
  <si>
    <t>27.10.04
24.11.04</t>
  </si>
  <si>
    <t>2 tygodnie od wprowadzenia na budowę</t>
  </si>
  <si>
    <t>Inter MS Górny Śląsk
Katowice 
umowa nr 235</t>
  </si>
  <si>
    <t>ELEKS J. Kosiorek</t>
  </si>
  <si>
    <t>Elektromontaż Rzeszów</t>
  </si>
  <si>
    <t>280/Cam/04/JuK</t>
  </si>
  <si>
    <t>28528950-6</t>
  </si>
  <si>
    <t>02.11.04
18.11.04</t>
  </si>
  <si>
    <t>27.12.04</t>
  </si>
  <si>
    <t>281/Cmt/04/RS</t>
  </si>
  <si>
    <t>19.11.04
24.11.04</t>
  </si>
  <si>
    <t>do dnia 20.12.04</t>
  </si>
  <si>
    <t>WSK PZL-Rzeszów 
umowa nr 266</t>
  </si>
  <si>
    <t>282/BŁiI/04/JK</t>
  </si>
  <si>
    <t>zarejestrowano powtórnie w 2005 r.</t>
  </si>
  <si>
    <t>283/BŁiI/BG</t>
  </si>
  <si>
    <t>Dostawa obudowy ekranującej dla zestawu szyfrującego transmisją telekopiową wraz z szyfratorem ONNI-SEC i faksem Ricoh.</t>
  </si>
  <si>
    <t>28521722-7</t>
  </si>
  <si>
    <t>6-8 tygodni od dnia otrzymania zamówienia</t>
  </si>
  <si>
    <t>284/CLK/04/BP</t>
  </si>
  <si>
    <t>Zakup urządzenia z oprogramowaniem do cyfrowej korekcji sygnałów dźwiękowych.</t>
  </si>
  <si>
    <t>04.11.04
25.11.04</t>
  </si>
  <si>
    <t>do 20.12.2004</t>
  </si>
  <si>
    <t>Dave s.c.
Warszawa
umowa nr 270</t>
  </si>
  <si>
    <t>285/BŁiI/04/JC</t>
  </si>
  <si>
    <t>Dostawa sprzętu komputerowego wraz z oprogramowaniem na potrzeby Gazety Policyjnej</t>
  </si>
  <si>
    <t>04.11.04
24.11.04</t>
  </si>
  <si>
    <t>286/Ckt/04/BG</t>
  </si>
  <si>
    <t>Zakup:                          
1). Kopiarka cyfrowa z pakietem startowym (35 str/min) - 1szt.                        
2). Kopiarka cyfrowa z pakietem startowym (20 str/min) - 4szt.</t>
  </si>
  <si>
    <t>03.11.04
17.11.04</t>
  </si>
  <si>
    <t>zad. 1
14.496,04
zad. 2
30.744,00</t>
  </si>
  <si>
    <t>zad. 1
Xerox Polska
Warszawa 
umowa nr 218
zad. 2
Konica Minolta 
Warszawa 
umowa nr 219</t>
  </si>
  <si>
    <t>zad. 1
18.910,00
zad. 2
43.273,69</t>
  </si>
  <si>
    <t>zad. 1 Agroleasing Sp.z.o.o.
zad. 2
ATA-INT LTD Sp.zo.o.</t>
  </si>
  <si>
    <t>zad. 1
14.496,04
zad. 2
8.721,78</t>
  </si>
  <si>
    <t>zad. 1
Xerox Polska
zad. 2
PHU Biurotechnika S.A.</t>
  </si>
  <si>
    <t>287/Ckt/04/BG</t>
  </si>
  <si>
    <t>Zakup:                          
1). Niszczarka do papieru (zbiornik 20 l.) - 30szt.                        
2). Niszczarka do papieru (zbiornik 60 l.) - 2szt.                                    
3). Niszczarka do papieru (zbiornik 20 l.) - 2szt.</t>
  </si>
  <si>
    <t>03.11.04
15.11.04</t>
  </si>
  <si>
    <t xml:space="preserve">Zadanie 1, 2 i 3
PHU Biurotechnika Warszawa 
umowa nr 217
</t>
  </si>
  <si>
    <t xml:space="preserve">Dostawa pojazdów typ furgon w policyjnej wersji Ambulans Poczty Specjalnej                      APS - 5 szt. </t>
  </si>
  <si>
    <t>27.05.04
27.07.04</t>
  </si>
  <si>
    <t>Dom Samochodowy GERMAZ Sp.z.o.o. Wrocław
umowa nr 138</t>
  </si>
  <si>
    <t>Kopex S.A.</t>
  </si>
  <si>
    <t>AMZ- Kutno Sp.z.o.o.</t>
  </si>
  <si>
    <t>15.09.04</t>
  </si>
  <si>
    <t>85/Ckt/04/WA</t>
  </si>
  <si>
    <t>zad. 1
Kopiarko drukarka cyfrowa kolor szt.1  
zad. 2
Kopiarki cyfrowe  1 szt.
Zad. 3
kopiarka cyfrowa z pakietem startowym 1  szt.</t>
  </si>
  <si>
    <t>30.01.2</t>
  </si>
  <si>
    <t>26.04.04</t>
  </si>
  <si>
    <t>09.04.04
26.04.04</t>
  </si>
  <si>
    <t>42.700,00
23.912,00</t>
  </si>
  <si>
    <t>zad 2
Mitex Service Warszawa umowa nr 55
zad.  3 - 2 szt.
AGROLEASING Warszawa umowa nr 56</t>
  </si>
  <si>
    <t>135.176,00
28.277,16</t>
  </si>
  <si>
    <t>SOFTEX DATA
MIT Student Copy Sp.z.o.o.</t>
  </si>
  <si>
    <t xml:space="preserve">
42.700,00
18.544,00</t>
  </si>
  <si>
    <t>Mitex Service
Konica Minolta</t>
  </si>
  <si>
    <t>1 protest,
zasadny w części</t>
  </si>
  <si>
    <t>31.05.04
27.05.04</t>
  </si>
  <si>
    <t>86/Ctr/04/RS</t>
  </si>
  <si>
    <t>Dźwignik diagnostyczny</t>
  </si>
  <si>
    <t>34.30.2</t>
  </si>
  <si>
    <t>16.08.04</t>
  </si>
  <si>
    <t>06.07.04
16.08.04</t>
  </si>
  <si>
    <t>6 miesięcy od daty zawarcia umowy</t>
  </si>
  <si>
    <t>ORION POLAND s.j. Konin 
umowa nr 164</t>
  </si>
  <si>
    <t>BEST PRODUCTS</t>
  </si>
  <si>
    <t>Inter Auto Technika Sp.z.o.o.</t>
  </si>
  <si>
    <t>17.09.04</t>
  </si>
  <si>
    <t>Centralne Laboratorium Kryminalistyczne</t>
  </si>
  <si>
    <t>87/CLK/04/BP</t>
  </si>
  <si>
    <t>Stanowisko do przygotowywania próbek do badań narkotyków w płynach biologicznych obejmujące urządzenia RAPID TRACE  szt.1  TURBO VAPLV szt.1</t>
  </si>
  <si>
    <t>23.04.04
10.05.04</t>
  </si>
  <si>
    <t>12 tygodni od dnia podpisania umowy</t>
  </si>
  <si>
    <t>S.Witko 
Łódż 
umowa nr 66</t>
  </si>
  <si>
    <t>88/Ctr/04/HC</t>
  </si>
  <si>
    <t>Samochód osobowy o podwyższonych parametrach                      "OP" - 1 szt.                       Samochód osobowy o podwyższonych parametrach                                 "OP"-2 szt.</t>
  </si>
  <si>
    <t>04.05.04</t>
  </si>
  <si>
    <t>14.04.04
04.05.04</t>
  </si>
  <si>
    <t>30 dni od daty zawarcia umowy</t>
  </si>
  <si>
    <t>zad. 1
85.000,00
zad. 2
163.200,00</t>
  </si>
  <si>
    <t>Nivette Sp.z.o.o. Warszawa umowa nr 84
Skoda Auto Polska S.A. Poznań 
umowa nr 59</t>
  </si>
  <si>
    <t>zad. 1
85.000,00
zad. 2
199.700,00</t>
  </si>
  <si>
    <t>zad. 1
Nivette Sp.z.o.o.
zad. 2
Sinclan Bis</t>
  </si>
  <si>
    <t xml:space="preserve">zad. 1
Nivette Sp.z.o.o. Warszawa 
zad. 2
Skoda Auto Polska S.A. Poznań </t>
  </si>
  <si>
    <t>02.07.04
28.05.04</t>
  </si>
  <si>
    <t>89/Ctr/04/HC</t>
  </si>
  <si>
    <t>Mikrobus  1 szt.  6 - 9 miejscowy</t>
  </si>
  <si>
    <t>Nivette Sp.z.o.o. Warszawa 
umowa nr 85</t>
  </si>
  <si>
    <t>DIXI Cdu S.A</t>
  </si>
  <si>
    <t xml:space="preserve">Nivette Sp.z.o.o. Warszawa </t>
  </si>
  <si>
    <t>02.07.04</t>
  </si>
  <si>
    <t>90/Ctr/04/WP</t>
  </si>
  <si>
    <t>Części zamienne do samochodów marki FORD, VOLKSWAGEN oraz   NISSAN</t>
  </si>
  <si>
    <t>19.04.04
07.05.04</t>
  </si>
  <si>
    <t>do 45 dni od dnia zawarcia umowy</t>
  </si>
  <si>
    <t>zad. 3
6.546,23
zad. 1 i 2
29.362,88</t>
  </si>
  <si>
    <t>zad. 3 TREMAR Ford Warszawa 
umowa nr 63
zad. 1 i 2 INTER CARS S.A. Warszawa 
umowa nr 64</t>
  </si>
  <si>
    <t>zad. 1
29.187,73
zad. 2
20.246,62
zad. 3
9.629,06</t>
  </si>
  <si>
    <t xml:space="preserve">zad. 1 i 3
OMC Motors Ford
zad.2
Tremar Ford
</t>
  </si>
  <si>
    <t>zad. 1
14.529,84
zad. 2
14.833,04
zad. 3
2.220,22</t>
  </si>
  <si>
    <t xml:space="preserve">zad. 1, 2 i 3
Inter Cars
</t>
  </si>
  <si>
    <t>91/BŁiI/04/JC</t>
  </si>
  <si>
    <t>Dostawa sprzętu do rozbudowy systemu zarządzania siecią teletransmisyjną POLWAN</t>
  </si>
  <si>
    <t>21.04.04
12.05.04</t>
  </si>
  <si>
    <t>Qumak Sekom Warszawa umowa nr 67</t>
  </si>
  <si>
    <t xml:space="preserve">Qumak Sekom Warszawa </t>
  </si>
  <si>
    <t>92/BŁiI/04/TR</t>
  </si>
  <si>
    <t>Dostawa  materiałów eksploatacyjnych</t>
  </si>
  <si>
    <t>25.21.2</t>
  </si>
  <si>
    <t>21.04.04
05.05.04</t>
  </si>
  <si>
    <t>PPHU Contact /OK. Kielce umowa nr 70</t>
  </si>
  <si>
    <t>Warszawskie Przedsiębiorstwo Robót Telekomunikacyjnych</t>
  </si>
  <si>
    <t>PPHU Contact /OK. Kielce</t>
  </si>
  <si>
    <t>93/BŁiI/04/RC</t>
  </si>
  <si>
    <t>Dostawa sprzętu do rozbudowy policyjnych sieci teletransmisyjnych</t>
  </si>
  <si>
    <t>62
20324</t>
  </si>
  <si>
    <t>26.04.04
14.06.04</t>
  </si>
  <si>
    <t>WINUEL S.A. Wrocław
umowa nr 104</t>
  </si>
  <si>
    <t>94/Ckt/04/EM</t>
  </si>
  <si>
    <t>Naprawa i konserwacja kserokopiarek KGP</t>
  </si>
  <si>
    <t>72.50.1</t>
  </si>
  <si>
    <t>14.04.04
06.05.04</t>
  </si>
  <si>
    <t>od czerwca przez okres 12 miesięcy</t>
  </si>
  <si>
    <t>1. zadanie B- 5.60
2. zadanie A, C, E - 4,85
3. zadanie D - 0,62</t>
  </si>
  <si>
    <t>ATA-INT Ltd
Warszawa umowa nr 51
MITEX Service 
Warszawa umowa nr 58
Ppi-ETC
Warszawa umowa nr 65</t>
  </si>
  <si>
    <t>zad. A -0,42
zad. B - 5,87
zad. C -6, 52
zad. D - 0,98
zad. E -1,34</t>
  </si>
  <si>
    <t xml:space="preserve">zad. A Mitexservice 
zad. B i E
PPI-ETC
zad. C
ATA INT LTD
zad. D
Proxer
</t>
  </si>
  <si>
    <t>zad. A -0,25
zad. B - 5,60
zad. C -3,50
zad. D - 0,62
zad. E -1,10</t>
  </si>
  <si>
    <t xml:space="preserve">zad. A, C i E  
Mitexservice
zad. B ATA-INT
zad. D PPI-ETC
</t>
  </si>
  <si>
    <t>27.05.04
31.05.04
31.05.04</t>
  </si>
  <si>
    <t>95/BŁiI/04/RC</t>
  </si>
  <si>
    <t>Dostawa wyposażenia i osprzętu do radiotelefonów MOTOROLA  MT/MTS</t>
  </si>
  <si>
    <t>64
20871</t>
  </si>
  <si>
    <t>28.04.04
14.06.04</t>
  </si>
  <si>
    <t>30.08.04</t>
  </si>
  <si>
    <t>CONSORTIA Sp.z.o.o. Warszawa 
umowa nr 98</t>
  </si>
  <si>
    <t>EPA Sp.z.o.o.</t>
  </si>
  <si>
    <t xml:space="preserve">CONSORTIA Sp.z.o.o. Warszawa </t>
  </si>
  <si>
    <t>28.07.04</t>
  </si>
  <si>
    <t>96/BŁiI/04/JC (Schengen)</t>
  </si>
  <si>
    <t>Zakup sprzętu i oprogramowania systemowego wraz z licencjami umożliwiający budowę i wdrożenie hurtowni danych KSIP oraz reorganizacje KSIP</t>
  </si>
  <si>
    <t>97/BŁiI/04/JB</t>
  </si>
  <si>
    <t>Dostawa sprzętu informatycznego:            
 -dwa serwery  HP 9000                             
 -wspólny system dyskowy oraz                          
-usługa przeniesienia pełnej funkcjonalno-   ścisłego klastra  na nowy sprzęt</t>
  </si>
  <si>
    <t>65
21142</t>
  </si>
  <si>
    <t>29.04.04
16.06.04</t>
  </si>
  <si>
    <t>4 tygodnie od podpisania umowy</t>
  </si>
  <si>
    <t>SOFTBANK S.A. Warszawa 
umowa nr 103</t>
  </si>
  <si>
    <t>11.08.06</t>
  </si>
  <si>
    <t>98/BŁiI/04/MK</t>
  </si>
  <si>
    <t>Dostawa sprzętu do rozbudowy sieci teletransmisyjnej      UMR - WAN</t>
  </si>
  <si>
    <t>13.04.04
04.05.04</t>
  </si>
  <si>
    <t>unieważniony art. 93 u.1 p. 4</t>
  </si>
  <si>
    <t>99/Cam/04/BG</t>
  </si>
  <si>
    <t>22.04.04
10.05.04</t>
  </si>
  <si>
    <t>UNIPOL Pieńkosz Warszawa 
umowa nr 57</t>
  </si>
  <si>
    <t>Zakład Usług.-Handlowy Bogdan Rosa</t>
  </si>
  <si>
    <t xml:space="preserve">UNIPOL Pieńkosz Warszawa </t>
  </si>
  <si>
    <t>100/Cam/04/WP</t>
  </si>
  <si>
    <t>Wykonanie projektu adaptacji i modernizacji instalacji telewizji przemysłowej kontroli dostępu, sterowania bram wjazdowych, sygnalizacji i alarmu włamania oraz zasilania awaryjnego systemu dla budynku ul.Olszewska 6</t>
  </si>
  <si>
    <t>15.04.04
05.05.04</t>
  </si>
  <si>
    <t>Nowoczesne Technologie Informatyczne Warszawa umowa nr 62</t>
  </si>
  <si>
    <t>SMA S.S.A Sp.z.o.o.</t>
  </si>
  <si>
    <t>Grupa Firm Unicard S.A.</t>
  </si>
  <si>
    <t>101/BŁI/04/RC</t>
  </si>
  <si>
    <t>Dostawa: - 2 kpl. radiotelefonów bazowych                               
 - 20 kpl. r/telefonów        przewoźnych                         
 -  60 kpl. r/telefonów    noszonych                          
 - 85 kpl. urządzeń maskowania korespondencji głosowej</t>
  </si>
  <si>
    <t>67
21674</t>
  </si>
  <si>
    <t>22.06.04</t>
  </si>
  <si>
    <t>05.05.04
22.06.04</t>
  </si>
  <si>
    <t>CONSORTIA Sp.z.o.o. Warszawa 
umowa nr 115</t>
  </si>
  <si>
    <t>20.08.04</t>
  </si>
  <si>
    <t>102/BŁiI/04/BR</t>
  </si>
  <si>
    <t>Dostawa wyposażenia radiokomunikacyjnego:         
2 szt szybkich,  6-pozycyjnych ładowarek do r/telef.ERICSSON typMRK                           
 25 kpl. zestawów kamuflowanych do r/telef.ERICSSON typ MRK</t>
  </si>
  <si>
    <t>15.04.04
21.04.04</t>
  </si>
  <si>
    <t>M/A-COM Poland Sp.z.o.o.
Warszawa 
umowa nr 53</t>
  </si>
  <si>
    <t>103/BŁiI/04/RC</t>
  </si>
  <si>
    <t>Dostawa materiałów  eksploatacyjnych do laserowych urządzeń telekopiowych ; 
Tonery szt. 112</t>
  </si>
  <si>
    <t>10.05.04
21.05.04</t>
  </si>
  <si>
    <t>Faxxon Service Warszawa
umowa nr 72</t>
  </si>
  <si>
    <t>EVEREST S.j</t>
  </si>
  <si>
    <t>Faxxon Service Warszawa</t>
  </si>
  <si>
    <t>104/Cmt/04/BP</t>
  </si>
  <si>
    <t>Dostawa urządzeń i materiałów  służących do identyfikacji w ślinie środków działających podobnie do alkoholu</t>
  </si>
  <si>
    <t>33262400-8</t>
  </si>
  <si>
    <t>70
22589</t>
  </si>
  <si>
    <t>10.05.05
23.06.04</t>
  </si>
  <si>
    <t>unieważniony art. 93 u.1 p. 1</t>
  </si>
  <si>
    <t>105/BŁiI/04/BP</t>
  </si>
  <si>
    <t>Zakup sprzętu i oprogramowania systemowego, bazodanowego i aplikacyjnego wraz z licencjami, umożliwiający budowę i uruchomienie bezpiecznego trybu uwierzytelniania użytkowników przy pomocy kart mikroprocesowych w systemie KSIP w ramach rozbudowy posiadanego centrum certyfikacji kluczy</t>
  </si>
  <si>
    <t>83
25845</t>
  </si>
  <si>
    <t>29.06.04</t>
  </si>
  <si>
    <t>27.05.04
29.06.04</t>
  </si>
  <si>
    <t>do 30 listopada 2004 r.</t>
  </si>
  <si>
    <t>106/BŁiI/04/EJ</t>
  </si>
  <si>
    <t>Dostawa następującego sprzętu informatycznego:              1) stanowisko dostępowe wraz z oprogramowaniem 2.768 szt.                     2) stanowisko dostępowe wraz z oprogramowaniem, czytnikiem kart mikroprocesowych i urządzeniem szyfrującym 756 szt.                             3) drukarka laserowa 3.394 szt.                          4) karta mikroprocesowa        12.060 szt.</t>
  </si>
  <si>
    <t>83
25809
240
56201</t>
  </si>
  <si>
    <t>30.11.04</t>
  </si>
  <si>
    <t>25.05.04
30.11.04</t>
  </si>
  <si>
    <t>84 dni od podpisania umowy</t>
  </si>
  <si>
    <t>gr.1
15.450.659,50
gr. 2
20.494.872,72
gr. 3
3.709.128.18</t>
  </si>
  <si>
    <t>Grupa I i II CONSORTIA Sp.z.o.o. Warszawa umowa nr 304 i 305
Grupa III
Koncept Sp.z.o.o. Kraków umowa nr 310</t>
  </si>
  <si>
    <t>7 protestów
6 oddalonych
1 odrzucone</t>
  </si>
  <si>
    <t>3 odwołania do UZP
1 uwzględnione
1 odrzucone 
1 oddalone
1 skarga do Sądu, uwzględniona</t>
  </si>
  <si>
    <t>27.04.05
22.09.05</t>
  </si>
  <si>
    <t>27.04.2005</t>
  </si>
  <si>
    <t>107/Ckt/04/BG</t>
  </si>
  <si>
    <t>31.40</t>
  </si>
  <si>
    <t>20.05.04</t>
  </si>
  <si>
    <t>29.04.04
20.05.04</t>
  </si>
  <si>
    <t>I etap w terminie do 4 tygodni od daty podpisania umowy
II etap IX 2004</t>
  </si>
  <si>
    <t>ELVID, ATJ-BIS, WANTECHNIK, ACEL
4 zamówienia</t>
  </si>
  <si>
    <t>ceny jednostkowe poszczególnych zadań</t>
  </si>
  <si>
    <t>108/BŁiI/04/JG</t>
  </si>
  <si>
    <t>Dostawa materiałów do przeniesienia i modernizacji przełącznicy sieci telekomunikacyjnej</t>
  </si>
  <si>
    <t>29.04.04
07.05.04</t>
  </si>
  <si>
    <t>Zakład Budownictwa Telekomunikacyjnego i Elektroenergetycznego 
Warszawa 
umowa nr 54</t>
  </si>
  <si>
    <t>TELEMIX Sp.z.o.o.</t>
  </si>
  <si>
    <t xml:space="preserve">Zakład Budownictwa Telekomunikacyjnego i Elektroenergetycznego 
Warszawa </t>
  </si>
  <si>
    <t>109/CLK/04/EJ</t>
  </si>
  <si>
    <t xml:space="preserve">Serwis pogwarancyjny krajowego systemu  AFIS (Automatyczny        System Identyfikacji Daktyloskopijnej) Meta Morpho firmy SAGEM  obejmujący oprogramowanie systemu operacyjnego AIX, oprogramowanie bazodanowe Versant, oprogramow.  firmy SAGEM, oraz sprzęt komputerowy </t>
  </si>
  <si>
    <t>30.02.11</t>
  </si>
  <si>
    <t>25.08.04</t>
  </si>
  <si>
    <t>04.08.04
25.08.04</t>
  </si>
  <si>
    <t>do 30.04.05</t>
  </si>
  <si>
    <t>RESPOL S.A. Warszawa umowa nr 146</t>
  </si>
  <si>
    <t>110/Cmt/04/BP</t>
  </si>
  <si>
    <t>Pakiety do pobierania wymazów z jamy ustnej dla celów bazy danych DNA "GENOM"</t>
  </si>
  <si>
    <t>24.42.2</t>
  </si>
  <si>
    <t>118
34321</t>
  </si>
  <si>
    <t>19.07.04
31.08.04</t>
  </si>
  <si>
    <t>90 dni od daty podpisania umowy</t>
  </si>
  <si>
    <t>111/Cmt/04/EM</t>
  </si>
  <si>
    <t>Ręczny miotacz pieprzu</t>
  </si>
  <si>
    <t>29.60.1</t>
  </si>
  <si>
    <t>20.05.04
09.06.04</t>
  </si>
  <si>
    <t>Holters HPE Polska 
Kielce 
umowa nr 91</t>
  </si>
  <si>
    <t xml:space="preserve">Holters HPE Polska 
Kielce </t>
  </si>
  <si>
    <t>STEALTH Guard Polska</t>
  </si>
  <si>
    <t>2 protesty
1 oddalony
1 zasadny</t>
  </si>
  <si>
    <t>06.07.04</t>
  </si>
  <si>
    <t>112/BŁiI/04/BR</t>
  </si>
  <si>
    <t xml:space="preserve">Usługa świadczenia serwisu pogwarancyjnego dla cyfrowej sieci teletransmisyjnej POLWAN </t>
  </si>
  <si>
    <t>72.60.1</t>
  </si>
  <si>
    <t>73
23499</t>
  </si>
  <si>
    <t>13.05.04
28.06.04</t>
  </si>
  <si>
    <t>36 miesięcy od 10 listopada 2004 r.</t>
  </si>
  <si>
    <t>NASK Warszawa umowa nr 125</t>
  </si>
  <si>
    <t>13.09.04</t>
  </si>
  <si>
    <t>113/Cmt/04/EM</t>
  </si>
  <si>
    <t>Strzelba kal.12        MOSSBERG 190 kpl.   (+/- 10 kpl )</t>
  </si>
  <si>
    <t>23.04.04
07.05.04</t>
  </si>
  <si>
    <t>CENZIN Sp.z.o.o. Warszawa
umowa nr 86</t>
  </si>
  <si>
    <t>05.07.04</t>
  </si>
  <si>
    <t>114/Cmt/04/EM</t>
  </si>
  <si>
    <t>System Detonacji Ciągłej ST STARTER 30 m - 230 kpl.</t>
  </si>
  <si>
    <t>IMS-GRIFFIN Sp.z.o.o.
Szczecin 
umowa nr 68</t>
  </si>
  <si>
    <t>115/Cmt/04/EM</t>
  </si>
  <si>
    <t>Liniowy kumulacyjny materiał wybuchowy typ."BLADE" 240 prod.angielskiej firmy BAESYSTEMS                        RO  Defence 72 mb.</t>
  </si>
  <si>
    <t>wniosek anulowano</t>
  </si>
  <si>
    <t>116/Ckt/04/BG</t>
  </si>
  <si>
    <t>Wyżywienie i zakwaterowanie 230 policjantów</t>
  </si>
  <si>
    <t>22.04.04
23.04.05</t>
  </si>
  <si>
    <t>do 01.05.04</t>
  </si>
  <si>
    <t>Ośrodek Szkoleniowo-Wypoczynkowy ZZPC Wilga
umowa nr 45</t>
  </si>
  <si>
    <t>117/Ckt/04/BG</t>
  </si>
  <si>
    <t>Wyżywienie i zakwaterowanie 120 policjantów</t>
  </si>
  <si>
    <t>Jazzpol
Warszawa 
umowa nr 46</t>
  </si>
  <si>
    <t>118/Ckt/04/BG</t>
  </si>
  <si>
    <t>Wyżywienie i zakwaterowanie 110 policjantów</t>
  </si>
  <si>
    <t>Wojskowy Dom Wypoczynkowy w Ryni
umowa nr 47</t>
  </si>
  <si>
    <t>119/Ckt/04/BG</t>
  </si>
  <si>
    <t>Wyżywienie  policjantów</t>
  </si>
  <si>
    <t>Gospodarstwo Pomocnicze BEMOWO Warszawa 
umowa nr 48</t>
  </si>
  <si>
    <t>120/Ckt/04/BG</t>
  </si>
  <si>
    <t>Wyżywienie  350 policjantów</t>
  </si>
  <si>
    <t>Catering Bracia Wiśniewscy Warszawa umowa nr 49</t>
  </si>
  <si>
    <t>25.04.04</t>
  </si>
  <si>
    <t>121/Ckt/04/BG</t>
  </si>
  <si>
    <t>Wyżywienie  160 policjantów</t>
  </si>
  <si>
    <t>Z-d Obsługi MSWiA Warszawa umowa nr 50</t>
  </si>
  <si>
    <t>122/Cmt/04/MM</t>
  </si>
  <si>
    <t>Dostawa 4 szt. wtryskiwaczy paliwowych do silników Rolls-Rotce 250-C20</t>
  </si>
  <si>
    <t>35.30.5</t>
  </si>
  <si>
    <t>04.05.04
08.06.04</t>
  </si>
  <si>
    <t>31.VIII 2004</t>
  </si>
  <si>
    <t>NS Aviation 
Warszawa 
umowa nr 78</t>
  </si>
  <si>
    <t>CT Service Sp.z.o.o.</t>
  </si>
  <si>
    <t xml:space="preserve">NS Aviation 
Warszawa </t>
  </si>
  <si>
    <t>Biuro Kadr
 i Szkolenia</t>
  </si>
  <si>
    <t>123/BKiS/04/MK</t>
  </si>
  <si>
    <t>Zorganizowanie i przeprowadzenie wizyty studyjnej w instytucjach Unii Europejskiej dla 11 osób delegowanych przez KGP</t>
  </si>
  <si>
    <t>unieważniony art. 93 u.1 p. 2</t>
  </si>
  <si>
    <t>124/Cmt/04/JM</t>
  </si>
  <si>
    <t>Dostawa 1 kpl. łopat wirnika nośnego do śmigłowca Mi-2</t>
  </si>
  <si>
    <t>do 15.07.04</t>
  </si>
  <si>
    <t>WSK PZL-Świdnik S.A. 
Świdnik 
umowa nr 79</t>
  </si>
  <si>
    <t>125/BŁiI/04/MSz</t>
  </si>
  <si>
    <t>Dostawa kabla telekomunikacyjnegow relacjach obiektach KGP Puławska, MSWiA  ul.Batorego</t>
  </si>
  <si>
    <t>126/Cam/04/AW</t>
  </si>
  <si>
    <t>Wymiana czytników kart magnetycznych stanowiących system kontroli dostępu osób i pojazdów obiekty KGP</t>
  </si>
  <si>
    <t>01.07.04</t>
  </si>
  <si>
    <t>26.05.04
01.07.04</t>
  </si>
  <si>
    <t>SPRINT Sp.z.o.o.
Olsztyn umowa nr 119</t>
  </si>
  <si>
    <t xml:space="preserve">SPRINT Sp.z.o.o.
</t>
  </si>
  <si>
    <t>Biatel Info-Automatyka Sp.z.o.o.</t>
  </si>
  <si>
    <t>127/Cmt/04/HC</t>
  </si>
  <si>
    <t>Dostawa pojazdu typu lekki transporter opancerzony dla AT   "LTO" - 2 szt.</t>
  </si>
  <si>
    <t>78
24711</t>
  </si>
  <si>
    <t>20.05.04
06.07.04</t>
  </si>
  <si>
    <t>do 15 grudnia 2004</t>
  </si>
  <si>
    <t>AMZ Kutno
umowa nr 95</t>
  </si>
  <si>
    <t>WZM Siemianowice</t>
  </si>
  <si>
    <t>AMZ Kutno</t>
  </si>
  <si>
    <t>20.07.04</t>
  </si>
  <si>
    <t>128/Cmt/04/EM</t>
  </si>
  <si>
    <t xml:space="preserve">Szkolenie magazynierów-mechaników sprzętu uzbrojenia, chemicznego i inżynieryjno-saperskiego </t>
  </si>
  <si>
    <t>13.07.04</t>
  </si>
  <si>
    <t>23.06.04
13.07.04</t>
  </si>
  <si>
    <t>Centrum Szkolenia Artylerii i Uzbrojenia 
Toruń 
umowa nr 122</t>
  </si>
  <si>
    <t>129/CLK/04/BP (Schengen)</t>
  </si>
  <si>
    <t>Dostarczenie 80 kpl. urządzeń do natychmiastowej identyfikacji daktyloskopijnej Morpho Touch na wyposażenie jednostek terenowych Policji</t>
  </si>
  <si>
    <t>postepowanie anulowano</t>
  </si>
  <si>
    <t>130/CLK/04/BP (Schengen)</t>
  </si>
  <si>
    <t>Rozbudowa jednostki centralnej krajowego systemu AFIS</t>
  </si>
  <si>
    <t>19.11.04</t>
  </si>
  <si>
    <t>17.11.04
19.11.04</t>
  </si>
  <si>
    <t>I etap do 20. XII.2004
II etap do 28.II.2005</t>
  </si>
  <si>
    <t>SAGEM S.A. Francja
umowa nr 244</t>
  </si>
  <si>
    <t>08.12.04</t>
  </si>
  <si>
    <t>131/CLK/04/BP (Schengen)</t>
  </si>
  <si>
    <t>Zakup 3 serwerów lokalnych systemu AFIS i 8 kpl. uniwersalnych roboczych systemu AFIS na wyposażenie jednostek terenowych Policji</t>
  </si>
  <si>
    <t>postępowanie anulowano</t>
  </si>
  <si>
    <t>132/CLK/04/JB (Schengen)</t>
  </si>
  <si>
    <t>Zakup Live Scan i ich integracja z AFIS i KSIP</t>
  </si>
  <si>
    <t>83
25808</t>
  </si>
  <si>
    <t>07.09.04</t>
  </si>
  <si>
    <t>27.05.04
07.09.04</t>
  </si>
  <si>
    <t>do 15 grudnia 2004 r.</t>
  </si>
  <si>
    <t>133/BŁiI/04/JG</t>
  </si>
  <si>
    <t xml:space="preserve">Dostawa oprogramowania biurowego               </t>
  </si>
  <si>
    <t>27.05.04
15.06.04</t>
  </si>
  <si>
    <t>LUMENA Sp.z.o.o. Warszawa 
umowa nr 99</t>
  </si>
  <si>
    <t>TALEX S.A.</t>
  </si>
  <si>
    <t xml:space="preserve">LUMENA Sp.z.o.o. Warszawa </t>
  </si>
  <si>
    <t>02.08.04</t>
  </si>
  <si>
    <t>134/BŁiI/04/RC</t>
  </si>
  <si>
    <t xml:space="preserve">Dostawa sprzętu informatycznego:      - zestaw komputerowy wraz z oprogramowaniem 25 szt.                                     - komputer przenośny typ notebook 10 szt.              - drukarka laserowa 20 szt.                     - drukarka atramentowa 10 szt.                     </t>
  </si>
  <si>
    <t>21.05.04
23.06.04</t>
  </si>
  <si>
    <t>Sekwencja Klobuck 
umowa nr 106</t>
  </si>
  <si>
    <t>Computer Group PAKT</t>
  </si>
  <si>
    <t xml:space="preserve">Sekwencja Klobuck </t>
  </si>
  <si>
    <t>10.09.2004</t>
  </si>
  <si>
    <t>135/Ckt/04/RS</t>
  </si>
  <si>
    <t>Odznaczenia resortowe:                        -medal za zasługi dla Policji (złoty 200 szt., srebrny 200 szt., brązowy 200 szt.)                                 -odznaka zasłużony Policjant (złoty 200 szt., srebrny 200 szt., brązowy 600 szt.)</t>
  </si>
  <si>
    <t>01.06.04
14.06.04</t>
  </si>
  <si>
    <t>do 20.06.04</t>
  </si>
  <si>
    <t>Mennica Państwowa Warszawa umowa nr 89</t>
  </si>
  <si>
    <t>136/Cmt/04/EM</t>
  </si>
  <si>
    <t>Legitymacja służbowa policjanta       ( 13.020 szt.)</t>
  </si>
  <si>
    <t>PWPW Warszawa
umowa nr 90</t>
  </si>
  <si>
    <t>137/Ckt/04/AW</t>
  </si>
  <si>
    <t>Niszczarka do papieru - 50 szt. o parametrach 3 DIN   i 10 szt. o parametrach 2 DIN</t>
  </si>
  <si>
    <t>17.06.04</t>
  </si>
  <si>
    <t>01.06.04
17.06.04</t>
  </si>
  <si>
    <t>1 miesiąc od podpisania umowy</t>
  </si>
  <si>
    <t>zad. A
12.993,00
zad B
4.026,00</t>
  </si>
  <si>
    <t>zadanie A 
Biurotechnika S.A.
Warszawa 
umowa nr 93
zadanie B 
ARIAN s.j. Warszawa 
umowa nr 94</t>
  </si>
  <si>
    <t>zad. A
41.053,00
zad. B
5.490,00</t>
  </si>
  <si>
    <t>zad. A
Ntt Student Copy Sp.z.o.o.
zad. B
PHU Biurotechnika S.A.</t>
  </si>
  <si>
    <t>zad. A
12.993,00
zad. B
4.026,00</t>
  </si>
  <si>
    <t>zad. A
PHU Biurotechnika S.A.
zad. B
Arian S.J.</t>
  </si>
  <si>
    <t>15.07.04
16.07.04</t>
  </si>
  <si>
    <t>138/BKiS/04/MK</t>
  </si>
  <si>
    <t>zad. 1
22.618,80
zad. 2
8.296,00
zad. 3
8.052,00</t>
  </si>
  <si>
    <t xml:space="preserve">zad. 1, 2 i 3
KARTON Sp.j.
</t>
  </si>
  <si>
    <t>zad. 1
5.746,20
zad. 2
5.856,00
zad. 3
4.611,60</t>
  </si>
  <si>
    <t>zad. 1
PHU Biurotechnika
zad. 2 i 3
GRAND Sp.z.o.o.</t>
  </si>
  <si>
    <t>288/BŁiI/04/RC</t>
  </si>
  <si>
    <t>289/Cmt/04/EM</t>
  </si>
  <si>
    <t>Kamizelka taktyczna na oporządzenie 140 szt.</t>
  </si>
  <si>
    <t>zakończenie do 20.12.2004</t>
  </si>
  <si>
    <t>NFM Polska Potęgowo
umowa nr 214</t>
  </si>
  <si>
    <t>290/Ckt/04/BP</t>
  </si>
  <si>
    <t>Zakupy:                       
1. aparat cyfrowy -8 szt.                                      
2. aparat cyfrowy -2 szt.,                                           
3. aparat fotograficzny lustrzanka -6 szt.</t>
  </si>
  <si>
    <t>04.11.04
18.11.04</t>
  </si>
  <si>
    <t>zad. 1 i 3
20.266,64
zad. 2
7.972,36</t>
  </si>
  <si>
    <t>zad.1 i 3
Invert System
zad. 2 
Protech Trading
zamówienia</t>
  </si>
  <si>
    <t>zad.1
25.770,96
zad. 2
10.116,24
zad.3
24.500,04</t>
  </si>
  <si>
    <t>zad. 1
Centrum Sony Protech Trading
zad. 2 i 3
NTI Sp.z.o.o.</t>
  </si>
  <si>
    <t>zad. 1
16.094,24
zad. 2
7.972,36
zad. 3
4.172,40</t>
  </si>
  <si>
    <t>zad. 1i 3
Invert System
zad. 2
Centrum Sony Protech Trading</t>
  </si>
  <si>
    <t>291/Cmt/04/BP</t>
  </si>
  <si>
    <t xml:space="preserve">Zadanie 1                                            - kamera termowizyjna -1 szt.,   (cena jedn., brutto 251.988,56)                         Zadanie 2                                                         -kamera cylindryczna -2 kpl.   (cena jedn., brutto 25.266,20)                                       - kamera cylindryczna -2 kpl.   (cena jedn., brutto 22.658,45)                     Zadanie 3                                                    - kamera cylindryczna  MIni -2 kpl.   (cena jedn., brutto 22.658,45) </t>
  </si>
  <si>
    <t>zad. 1 
unieważniony art. 93 u. 1 p. 4
zad. 2 i 3 
AACOM-CEOTRONICS Sp.z.o.o.
Łódź
umowa nr 275</t>
  </si>
  <si>
    <t>zad. 1
251.988,56
zad. 2 i 3
141.166,20</t>
  </si>
  <si>
    <t>zad. 1
Sprint Sp.z.o.o Olsztyn
zad. 2 i 3 
AACOM-CEOTRONICS Sp.z.o.o.
Łódź
umowa nr 275</t>
  </si>
  <si>
    <t xml:space="preserve">
zad. 2 i 3 
AACOM-CEOTRONICS Sp.z.o.o.
Łódź
umowa nr 275</t>
  </si>
  <si>
    <t>292/Cmt/04/RS</t>
  </si>
  <si>
    <t>Naprawa specjalna śmigłowca "PZL-Kania" nr. rej. SN-51XP.</t>
  </si>
  <si>
    <t>16.11.04
24.11.04</t>
  </si>
  <si>
    <t>WSK PZL-Świdnik
umowa nr 292</t>
  </si>
  <si>
    <t>293/Błi/04/JK</t>
  </si>
  <si>
    <t>Zakup sprzętu komputerowego dla biur KGP:                     
1.zestaw komputerowy z oprogramowaniem -50 szt.,                               
2. notebook - 5 szt.,                 
3. drukarka laserowa - 50 szt.,                               
4. drukarka laserowa sieciowa - 1 szt.,                                      
5.urządzenie wielofunkcyjne -2 szt.</t>
  </si>
  <si>
    <t>05.11.04
22.11.04</t>
  </si>
  <si>
    <t>294/Cmt/04/EM</t>
  </si>
  <si>
    <t xml:space="preserve">Zakupy:                     
1.mundur ćwiczebny - 190 kpl (+-20%)  </t>
  </si>
  <si>
    <t>ZPO Nowa Ruda
umowa nr 224</t>
  </si>
  <si>
    <t>295/Ckt/04/EM</t>
  </si>
  <si>
    <t xml:space="preserve">Zakupy:                                      
1. dresy sportowe - 150 par,                             
2. obuwie sportowe -150 par.  </t>
  </si>
  <si>
    <t>18000000-8
19313300-6</t>
  </si>
  <si>
    <t>15.11.04
25.11.04</t>
  </si>
  <si>
    <t>zad. 1 
PPHU "Victory"
Pabianice
zamowienie
zad. 2 
unieważniony art.93 u.1 p. 2</t>
  </si>
  <si>
    <t>zad. 1
44.835,00
zad. 2
32.757,00</t>
  </si>
  <si>
    <t>FH Kaja</t>
  </si>
  <si>
    <t>zad. 1
22.049,67
zad. 2
32.757,00</t>
  </si>
  <si>
    <t xml:space="preserve">zad. 1
PPHU Victory
zad. 2
FH Kaja
</t>
  </si>
  <si>
    <t>296/Cam/04/WP</t>
  </si>
  <si>
    <t>Wymiana podłogi podniesionej z płyt wiórowych wysoko-sprasowanych w pomieszczeniu przy ul. Wiśniowej 58</t>
  </si>
  <si>
    <t>05.11.04
25.11.04</t>
  </si>
  <si>
    <t>Zakład PUH Piastów
umowa nr 233</t>
  </si>
  <si>
    <t>03.12.04</t>
  </si>
  <si>
    <t>297/BŁiI/04/MK</t>
  </si>
  <si>
    <t>Zakup 21 kpl., zestawów kamuflowanych "SONIC" CA 19 z dwoma odbiornikami indukcyjnymi oraz                8 szt., zestawów kamuflowanych 3-częściowych  BDN 6670A.</t>
  </si>
  <si>
    <t>30236000-6</t>
  </si>
  <si>
    <t>10.11.04
23.11.04</t>
  </si>
  <si>
    <t>298/BŁiI/04/EJ</t>
  </si>
  <si>
    <t xml:space="preserve">Dostawa informatycznych materiałów eksploatacyjnych.                    </t>
  </si>
  <si>
    <t>3019243-6</t>
  </si>
  <si>
    <t>10.11.04
25.11.04</t>
  </si>
  <si>
    <t>299/BŁiI/04/JC</t>
  </si>
  <si>
    <t>Dostawa aparatu specjalnego do prowadzenia negocjacji oraz szkolenie 3-ch osób w zakresie obsługi technicznej.</t>
  </si>
  <si>
    <t>32552110-1</t>
  </si>
  <si>
    <t>15.11.04
03.12.04</t>
  </si>
  <si>
    <t>do
27.12.04</t>
  </si>
  <si>
    <t>300/Ckt/04/EM</t>
  </si>
  <si>
    <t>Zadanie A                              -szafy metalowe -24 szt.,                                Zadanie B                                    -szafy metalowe na akta -                            8 szt.,                              Zadanie C                                              -szafy kartoteczne 4 szt.,                                    - regały magazynowe                           12 szt.</t>
  </si>
  <si>
    <t>10.11.04
26.11.04</t>
  </si>
  <si>
    <t>301/Ckt/04/EM</t>
  </si>
  <si>
    <t>Zadanie A                 
 -meble biurowe                 
Zadanie B                    
-fotele i krzesła obrotowe  i ISO</t>
  </si>
  <si>
    <t>3610000-2
36110000-5</t>
  </si>
  <si>
    <t>15.11.04
29.11.04</t>
  </si>
  <si>
    <t>20.12.2004 r.</t>
  </si>
  <si>
    <t>302/BŁiI/04/UM</t>
  </si>
  <si>
    <t>Budowa kabla optotelekomunikacyjnego w tunelu metra warszawskiego od stacji A 17 DW. Gdański do stacji A 18 Pl. Wilsona.</t>
  </si>
  <si>
    <t>01.12.02</t>
  </si>
  <si>
    <t>15.11.04
01.12.04</t>
  </si>
  <si>
    <t>PW Bestel 
Bydgoszcz 
umowa nr 258</t>
  </si>
  <si>
    <t xml:space="preserve">PW Bestel 
Bydgoszcz </t>
  </si>
  <si>
    <t>303/BŁiI/04/RC</t>
  </si>
  <si>
    <t>Dostawa licencji na skrzynki HP Open Mail -2750 szt obsługujących system Policyjnej Poczty Elektronicznej</t>
  </si>
  <si>
    <t>23.11.04
08.12.04</t>
  </si>
  <si>
    <t>22.12.04</t>
  </si>
  <si>
    <t>MALKOM s.c.
Warszawa 
umowa nr 276</t>
  </si>
  <si>
    <t>335.500,00</t>
  </si>
  <si>
    <t>Prokom Software</t>
  </si>
  <si>
    <t>268.400,00</t>
  </si>
  <si>
    <t xml:space="preserve">MALKOM s.c.
Warszawa </t>
  </si>
  <si>
    <t>304/Cmt/04/EM</t>
  </si>
  <si>
    <t>Zakupy:
1. Cyfrowy aparat fotograf. LUMIX  23 szt.,  
2. Cyfrowy aparat fotogr. EOS 23 szt.,                         
3. Obiektyw IS USM 23 szt.,                 
4. Karta pamięci CF ULTRA  46 szt.      
5. Karta pamięci SD ULTRA  46 szt.</t>
  </si>
  <si>
    <t>33450000-9</t>
  </si>
  <si>
    <t>16.11.04
03.12.04</t>
  </si>
  <si>
    <t>zad. 1
60.785,25
zad. 2
189.264,70
zad. 3
14.703,44</t>
  </si>
  <si>
    <t>zad. 1
PW W&amp;W G.Witoń Łódź
umowa nr 255
zad. 2
Mairon M.Pawlakrszawa 
umowa nr 262
zad. 3 Beiks Bik Machulski zamówienie</t>
  </si>
  <si>
    <t>zad. 1
66.221,60
zad. 2
231.471,99
zad. 3
18.126,76</t>
  </si>
  <si>
    <t>zad. 1 
PHU Foto-Nova
zad. 2
BEiKS BiK
zad. 3
PHU Dublet BIS</t>
  </si>
  <si>
    <t>zad. 1
 PW W&amp;W G. Witoń
zad. 2
MAIRON
zad. 3
BEiKS BiK</t>
  </si>
  <si>
    <t>13.12.04
14.12.04</t>
  </si>
  <si>
    <t>305/Ckt/04/BP</t>
  </si>
  <si>
    <t xml:space="preserve">Zakupy:                          
1. Kamera cyfrowa  1 szt.                              
2. Kamera cyfrowa   8 szt.                               
3. Kamera cyfrowa 1 szt.                      </t>
  </si>
  <si>
    <t>32333200-8</t>
  </si>
  <si>
    <t>16.11.04
26.11.04</t>
  </si>
  <si>
    <t>zad. 1
16.000,00
zad. 3
5.443,10</t>
  </si>
  <si>
    <t>zad. 1 
Beiks Bik Machulski zamówienie
zad. 2
unieważniony art. 93 u. 1 p.1
zad. 3 
Studiotech zamówienie</t>
  </si>
  <si>
    <t>zad.1
21.766,08
zad.2
20.496,00
zad. 3
12.256,64</t>
  </si>
  <si>
    <t xml:space="preserve">zad.1i 3
Protech Trading
zad. 2
Studiotech Sp.z.o.o.
</t>
  </si>
  <si>
    <t>zad.1
15.959,20
zad.2
16.400,02
zad. 3
5.443,10</t>
  </si>
  <si>
    <t>zad. 1 i 3 
Studiotech Sp.z.o.o
zad. 2
BEIKS BiK</t>
  </si>
  <si>
    <t>306/BŁiI/04/BG</t>
  </si>
  <si>
    <t>Dostawa materiałów eksploatacyjnych do laserowych urządzeń telekopiowych</t>
  </si>
  <si>
    <t>19.11.04
29.11.04</t>
  </si>
  <si>
    <t>FAXON Serwis Warszawa 
umowa nr 250</t>
  </si>
  <si>
    <t>EUROIMPEX</t>
  </si>
  <si>
    <t>307/BŁiI/04/EJ</t>
  </si>
  <si>
    <t>Dostawa urządzeń telekopiowych oraz zakup materiałów do tych urządzeń</t>
  </si>
  <si>
    <t>30191300-7</t>
  </si>
  <si>
    <t>23.11.04
02.12.04</t>
  </si>
  <si>
    <t>20.12.2004</t>
  </si>
  <si>
    <t>Ricoch Polska Warszawa umowa nr 259</t>
  </si>
  <si>
    <t>Faxon Serwis</t>
  </si>
  <si>
    <t>PHU Riset</t>
  </si>
  <si>
    <t>308/BŁiI/04/BR</t>
  </si>
  <si>
    <t>Rozbudowa przestrzeni dyskowej systemu KSIP (2 grupy dyskowe, 1 licencja na oprogramowanie Lun, 1 licencja na Business Copy, usługa instalacji i uruchomienia)</t>
  </si>
  <si>
    <t>17.11.04
26.11.04</t>
  </si>
  <si>
    <t>do 22.12.04</t>
  </si>
  <si>
    <t>Prokom Software S.A.
Warszawa 
umowa nr 240</t>
  </si>
  <si>
    <t>Softbank S.A.</t>
  </si>
  <si>
    <t xml:space="preserve">Prokom Software S.A.
Warszawa </t>
  </si>
  <si>
    <t>309/BŁiI/04/JG</t>
  </si>
  <si>
    <t>Zakup oprogramowania biurowego wraz z licencjami</t>
  </si>
  <si>
    <t>25.11.04
06.12.04</t>
  </si>
  <si>
    <t>do 14 dni od daty podpisania umowy</t>
  </si>
  <si>
    <t>Betacom S.A. Warszawa 
umowa nr 271</t>
  </si>
  <si>
    <t>Quest Dystrybucja Sp.z.o.o.</t>
  </si>
  <si>
    <t xml:space="preserve">Betacom S.A. Warszawa </t>
  </si>
  <si>
    <t>310/Cam/04/RS</t>
  </si>
  <si>
    <t>Zadanie 1 - narzędzia specjalistyczne,         
Zadanie 2 -specjalistyczne wyposażenie warszatatowe,            
Zadanie 3 - profesjonalne narzędzia skrawające,         
Zadanie 4 - elektronarządzia specjalistyczne,         
Zadanie 5 - precyzyjne narzędzia skrawające,                   
Zadanie 6 - precyzyjne narzędzia geintujące,         
Zadanie 7 -warsztatowe przyrządy pomiarowe,            
Zadanie 8 -precyzyjna wiertarka stołowa,                   
Zadanie 9 -specjalistyczne oswietlenie warsztatowe,                 
Zadanie 10 -wyciąg spalin samochodowych,            
Zadanie 11 -agregat prądotwórczy,                 
Zadanie 12 -wyposażenie warsztatowe.</t>
  </si>
  <si>
    <t xml:space="preserve">2862
2943
3614
3142
3173
3151/3115
3152
2923
2852
</t>
  </si>
  <si>
    <t>18.11.04
03.12.04</t>
  </si>
  <si>
    <t>sukcesywnie do 15.12.04</t>
  </si>
  <si>
    <t>zad. 1, 3, 4, 11
12.989,03
14.388,88
11.969,85
10.750.64
zad. 2
45.795,16
zad. 8
36.470,00
zad. 5 i 7
4.139,31
17.044,27
zad. 9, 10 i 12
11.220.,00
14.000,00
54.152,00</t>
  </si>
  <si>
    <t>zad. 1, 3, 4, 11
PH Kogex 
Wrocław 
umowa nr 285
zad. 2 
Elektro Serwis 
Wrocław 
umowa nr 281
zad. 8 
Hamer
Wrocław
umowa nr 291
zad. 5 i 7
Bonder 
Piaseczno
umowa nr 268
zad. 9, 10 i 12
AN Narzędzia 
Warszawa 
umowa nr 267
zad. 6 
unieważniony art. 93 u. 1 p. 1</t>
  </si>
  <si>
    <t>zad. 1
14.613.00
zad. 2
45.795,16
zad. 3
14.388,88
zad. 4
13.471,89
zad. 5 
4.139,31
zad 7
17.044,27
zad. 8
49.857,98
zad. 9
11.220.00
zad. 10
16.275,54
zad. 11
10.750,64
zad. 12
58.199,10</t>
  </si>
  <si>
    <t xml:space="preserve">zad. 1
AN Narzędzia
zad. 2
Elektro Serwis
zad. 3
PH Kogex
zad. 4
"ZA" Firma Handlowa
zad. 5 i 7
Bonder AB
zad. 8
PH Kogex
zad. 9
AN Narzędzia
zad. 10
Bonder AB
zad. 11 i 12
PH Kogex
</t>
  </si>
  <si>
    <t>zad. 1
9.003,21
zad. 2
26.675,43
zad. 3
14.388,88
zad. 4
11.969,85
zad. 5
4.139,31
zad. 7
17.044,27
zad. 8
36.470,00
zad. 9
852,79
zad. 10
14.000,00
ad. 11
7.295,84
zad. 12
54.152,00</t>
  </si>
  <si>
    <t>zad. 1
 "ZA" Firma Handlowa
zad. 2, 5, 7, 9, 11
Bonder AB
zad. 3, 4
PH Kogex
zad. 8
Hamer Sp.z.o.o.
zad. 10, 12
AN Narzędzia</t>
  </si>
  <si>
    <t>311/BŁiI/BR</t>
  </si>
  <si>
    <t>Dostawa oprogramowania antywirusowego (wraz ze sprzętem) dla potrzeb Centralnego Węzła Internetowego KGP oraz oprogramowanie na potrzeby biur KGP</t>
  </si>
  <si>
    <t>17.11.04
06.12.04</t>
  </si>
  <si>
    <t>zad. 1
48.556,00
zad. 2
29.890,00
zad. 3
5.734,00</t>
  </si>
  <si>
    <t>ArtCom Sp.z.o.o.
 Warszawa 
umowa nr 269</t>
  </si>
  <si>
    <t>zad. 1
85.400,00
zad. 2
29.890,00
zad. 3
5,734,00</t>
  </si>
  <si>
    <t>zad. 1
RABIS Sp.z.o.o.
zad. 2 i 3
ArtCom Sp.z.o.o</t>
  </si>
  <si>
    <t>zad. 1
35.233,50
zad. 2
29.890,00
zad. 3
5,734,00</t>
  </si>
  <si>
    <t>zad. 1
DAGMA Sp.z.o.o.
zad. 2 i 3
ArtCom Sp.z.o.o</t>
  </si>
  <si>
    <t>312/BŁiI/04/MK</t>
  </si>
  <si>
    <t>Dostawa materiałów eksploatacyjnych do radiotelefonów:           
- akumulatory 1400mAH -100 szt.,      
-akumulatory 1700mAH -30 szt.,         
-anteny krótkie - 30 szt.       
-akumulatory 1700mAh f-my VERTEX - 30 szt.</t>
  </si>
  <si>
    <t>07.12.04</t>
  </si>
  <si>
    <t>20.11.04
07.12.04</t>
  </si>
  <si>
    <t>do 24.12.04</t>
  </si>
  <si>
    <t>M/A Com Poland Warszawa 
umowa nr 282
zad. 2 
unieważniony art. 93 u. 1 p. 1</t>
  </si>
  <si>
    <t>313/Cmt/04/HC</t>
  </si>
  <si>
    <t>Dostawa samochodu dostawczego typu kombi-van - 1 szt.</t>
  </si>
  <si>
    <t>20.11.04
01.12.04</t>
  </si>
  <si>
    <t>314/Ckt/04/BG</t>
  </si>
  <si>
    <t>Świadczenie usług w zakresie zabezpieczenia medycznego</t>
  </si>
  <si>
    <t>Centralny Szpital MSWiA
Warszawa
umowa nr 239</t>
  </si>
  <si>
    <t>ceny jednostkowe</t>
  </si>
  <si>
    <t>315/Cam/04/JuK</t>
  </si>
  <si>
    <t>23.11.04
01.12.04</t>
  </si>
  <si>
    <t>316/BŁiI/04/EJ</t>
  </si>
  <si>
    <t>317/Cmt/04/RS</t>
  </si>
  <si>
    <t>Przedłużenie resursu kalendarzowego o 12 miesięcy silnika                  PZL-10W                       nr 219953014 A</t>
  </si>
  <si>
    <t>24.11.04
30.11.04</t>
  </si>
  <si>
    <t>318/BŁiI/04/HC</t>
  </si>
  <si>
    <t>Wydzierżawienie od operatora publicznego TP S.A. otworów kanalizacji teletechnicznej dla potrzeb KGP na okres 12 miesięcy</t>
  </si>
  <si>
    <t>25.11.04
08.12.04</t>
  </si>
  <si>
    <t>od 28.12.04 do 28.12.05</t>
  </si>
  <si>
    <t>Telekomunikacja Polska S.A. Warszawa umowa nr 288</t>
  </si>
  <si>
    <t>319/Cmt/04/EM</t>
  </si>
  <si>
    <t>Badanie kamizelek kuloodpornych po upływie okresu gwarancji balistycznej                       (13 próbek - 26 kamizelek)</t>
  </si>
  <si>
    <t>ITWW MORATEX 
Łódź
umowa nr 263</t>
  </si>
  <si>
    <t>320/Cmt/04/MK</t>
  </si>
  <si>
    <t xml:space="preserve">Remont agregatów śmigłowca Mi-8:        
Zadanie 1 -silnik TW 2 -117A nr. C 99201086, -silnik TW-2 -117A nr C 98301232                     
Zadanie 2  -przekładnia główna WR-8A         </t>
  </si>
  <si>
    <t>12
2701</t>
  </si>
  <si>
    <t>11.01.05
07.03.05</t>
  </si>
  <si>
    <t>zad. 1
420.900,00
zad. 2 
180.119,58</t>
  </si>
  <si>
    <t>zad. 1 
Ankol FTH
Mielec
umowa nr 300
zad. 2
BUMAR 
Warszawa
umowa nr 301</t>
  </si>
  <si>
    <t>zad. 1
685.505,80
zad. 2
265.862,40</t>
  </si>
  <si>
    <t>CENREX Sp.z.o.o.</t>
  </si>
  <si>
    <t>zad. 1 
Ankol FTH
Mielec
zad. 2
BUMAR 
Warszawa</t>
  </si>
  <si>
    <t>18.04.05
12.04.05</t>
  </si>
  <si>
    <t>umowa i płatności w 2005 roku</t>
  </si>
  <si>
    <t>321/BŁiI/04/JK</t>
  </si>
  <si>
    <t>Rozbudowa sprzętowo-programowa Centrum Certyfikacji Kluczy - CENTAUR obejmująca dostawę sprzętu oprogramowanie wraz z licencjami, instalację, konfigurację urządzeń i oprogramowania</t>
  </si>
  <si>
    <t>01.12.04
07.12.04</t>
  </si>
  <si>
    <t>do dnia 22.12.04</t>
  </si>
  <si>
    <t>Comp S.A.
Warszawa
umowa nr 252</t>
  </si>
  <si>
    <t>322/BŁiI/04/JK</t>
  </si>
  <si>
    <t>Dostawa 100 szt. Licencji Aplikacji Końcowego Użytkowania systemu KCIK pozwalających na dostęp do aplikacji KSIP policyjnych stanowisk dostępowych w terenowych jednostkach policji</t>
  </si>
  <si>
    <t>do dnia 22.12.2004 r.</t>
  </si>
  <si>
    <t>MALKOM s.c.
Warszawa 
umowa nr 265</t>
  </si>
  <si>
    <t>323/BŁiI/04/HC</t>
  </si>
  <si>
    <t>Dostawa wraz z instalacja pamięci RAM 32 GB do serwera HP 9000 RP7420 zakupionego zgodnie z umową  188/BŁiI/04/HC</t>
  </si>
  <si>
    <t>02.12.04
09.12.04</t>
  </si>
  <si>
    <t>Softbank S.A.
Warszawa
umowa nr 278</t>
  </si>
  <si>
    <t>324/BŁiI/04/RC</t>
  </si>
  <si>
    <t>Zakup sprzętu informatycznego w postaci urządzeń sieciowych</t>
  </si>
  <si>
    <t>03.12.04
14.12.04</t>
  </si>
  <si>
    <t>unieważniony art.93 u.1 p. 2</t>
  </si>
  <si>
    <t>325/Cmt/04/HC</t>
  </si>
  <si>
    <t>Dostawa części zamiennych do śmigłowca Mi-8</t>
  </si>
  <si>
    <t>wstrzymano realizacje postepowania</t>
  </si>
  <si>
    <t>326/Cmt/04/HC</t>
  </si>
  <si>
    <t>03.12.04
09.12.04</t>
  </si>
  <si>
    <t>do 22.12.2004</t>
  </si>
  <si>
    <t>Nivette 
Warszawa 
umowa nr 256</t>
  </si>
  <si>
    <t>327/BŁiI/04/RS</t>
  </si>
  <si>
    <t xml:space="preserve">Dostawa oprogramowania biurowego w ramach umowy SELECT:                      1. Oprogramowanie biurowe MS Office 2003 Win 32 Polish MVL - 40 licencji +nośniki CD,                              2. Oprogramowanie biurowe MS Office Pro 2003 Win 32 Polish MVL - 15 licencji +nośniki CD,                       3. Oprogramowanie biurowe MS Visio Pro 2003 Win 32 Polish MVL - 7 licencji +nośniki CD,                         4. Oprogramowanie biurowe MS Project Pro 2003 Win 32  -3 licencje +nośniki CD,   </t>
  </si>
  <si>
    <t>03.12.04
10.12.04</t>
  </si>
  <si>
    <t>do dnia 24.12.2004</t>
  </si>
  <si>
    <t>Fujitsu Siemens Computers Sp.z.o.o. Warszawa umowa nr 284</t>
  </si>
  <si>
    <t>COMARCH S.A. Kraków</t>
  </si>
  <si>
    <t>PHU "INGO" Warszawa 
umowa nr 147</t>
  </si>
  <si>
    <t>zad. 1
38.458,50
zad. 2
49.108,15</t>
  </si>
  <si>
    <t xml:space="preserve">zad. 1 i 2
Dach-Bud Usługi Rem-Budowl.
Wołomin
</t>
  </si>
  <si>
    <t>12.10.04</t>
  </si>
  <si>
    <t>182/BŁiI/04/RC</t>
  </si>
  <si>
    <t>Zakup Routera stanowiącego Access Serwer PRI/LAN dla usługi komutowanego dostępou do Internetu</t>
  </si>
  <si>
    <t>32413100-2</t>
  </si>
  <si>
    <t>23.09.04</t>
  </si>
  <si>
    <t>06.08.04
23.09.04</t>
  </si>
  <si>
    <t>Prokom Software Warszawa umowa nr 168</t>
  </si>
  <si>
    <t>Biatel Systemy Komputerowe Sp.z.o.o.</t>
  </si>
  <si>
    <t xml:space="preserve">Prokom Software Warszawa </t>
  </si>
  <si>
    <t>25.10.04</t>
  </si>
  <si>
    <t>183/Cmt/04/JC</t>
  </si>
  <si>
    <t>Ubezpieczenie 13 policyjnych śmigłowców w zakresie OC - użytkownika, przewoźnika NW -załogi</t>
  </si>
  <si>
    <t>13.08.04
31.08.04</t>
  </si>
  <si>
    <t>04.10.04
03.10.05</t>
  </si>
  <si>
    <t>PZU S.A. Warszawa umowa nr 142</t>
  </si>
  <si>
    <t xml:space="preserve">PZU S.A. Warszawa </t>
  </si>
  <si>
    <t>28.09.04</t>
  </si>
  <si>
    <t>184/CLK/04/BP</t>
  </si>
  <si>
    <t>Ekspercka Stacja Robocza ESR ARSENAL) - specjalistyczne stanowisko komputerowe do analizy i przetwarzania obrazów śladów na łuskach i pociskach odstrzelonych z broni palnej funkcjonującej w postaci LAN CLK, współpracującej w ramach PSTD z ogólnopolską siecią Automatycznego Systemu Identyfikacjii Broni  ARSENAL -4 szt.</t>
  </si>
  <si>
    <t>18.10.04</t>
  </si>
  <si>
    <t>15.10.04
18.10.04</t>
  </si>
  <si>
    <t>do 07.12.2004 r.</t>
  </si>
  <si>
    <t>STANIMEX s.c.
Lublin
umowa 207</t>
  </si>
  <si>
    <t>15.12.04</t>
  </si>
  <si>
    <t>185/CLK/04/BP</t>
  </si>
  <si>
    <t>Zakup 1 szt. urządzenia video   spektral komparator</t>
  </si>
  <si>
    <t>20.09.04</t>
  </si>
  <si>
    <t>03.09.04
20.09.04</t>
  </si>
  <si>
    <t>do 10 grudnia 2004 r.</t>
  </si>
  <si>
    <t>Precoptic Co Wojciechowscy Warszawa 
umowa nr 156</t>
  </si>
  <si>
    <t>PIMCO Sp.z.o.o.</t>
  </si>
  <si>
    <t xml:space="preserve">Precoptic Co Wojciechowscy Warszawa </t>
  </si>
  <si>
    <t>186/Cmt/04/KJ</t>
  </si>
  <si>
    <t>Lornetka noktowizyjna 1 szt.</t>
  </si>
  <si>
    <t>33432000-7</t>
  </si>
  <si>
    <t>14.10.04</t>
  </si>
  <si>
    <t>17.08.04
14.10.04</t>
  </si>
  <si>
    <t>60 dni od podpisania umowy</t>
  </si>
  <si>
    <t>BUMAR Sp.z.o.o. Warszawa
umowa nr 180</t>
  </si>
  <si>
    <t>05.11.04</t>
  </si>
  <si>
    <t>187/Ckt/04/RS</t>
  </si>
  <si>
    <t>Dostawa wody mineralnej ok. 15.000 butelek typ.pet                              Dostawa wody źródlanej 5.000 butelek a' 5l.</t>
  </si>
  <si>
    <t>19.08.04
30.08.04</t>
  </si>
  <si>
    <t>sukcesywnie do końca 2004 roku</t>
  </si>
  <si>
    <t>ANDA Dystrybucja Warszawa 
umowa nr 131</t>
  </si>
  <si>
    <t>Wody Mineralne OSTROMECKO</t>
  </si>
  <si>
    <t xml:space="preserve">ANDA Dystrybucja Warszawa </t>
  </si>
  <si>
    <t>188/BŁiI/04/HC</t>
  </si>
  <si>
    <t>Zaprojektowanie i wykonanie rozbudowy sprzętowej systemu KSIP</t>
  </si>
  <si>
    <t>nr 157 poz. 44542</t>
  </si>
  <si>
    <t>26.10.04</t>
  </si>
  <si>
    <t>10.09.04-26.10.04</t>
  </si>
  <si>
    <t>5 tygodni od daty podpisania umowy</t>
  </si>
  <si>
    <t>SOFTBANK Prokom Software Warszawa 
umowa nr 215</t>
  </si>
  <si>
    <t>22.11.04</t>
  </si>
  <si>
    <t>189/Cmt/04/MM</t>
  </si>
  <si>
    <t>Dostawa i montaż na śmigłowcu W-3A "Sokół" szt. 2 fabrycznie nowych stożków mocowania silnika PZL-10W</t>
  </si>
  <si>
    <t>190/Ctr/04/HC</t>
  </si>
  <si>
    <t>Samochód osobowy o podwyższonych parametrach w policyjnej wersji "OP"  1 szt.</t>
  </si>
  <si>
    <t>191/Cam/04/MSz</t>
  </si>
  <si>
    <t>Wykonanie instalacji telewizji przemysłowej kontroli dostępu sygnalizacji alarmu i włamania oraz zasilania z UPS w budynku przy ul. Rakowieckiej 2b</t>
  </si>
  <si>
    <t>45312000-7</t>
  </si>
  <si>
    <t>14.09.04
07.10.04</t>
  </si>
  <si>
    <t>SPRINT Sp.z.o.o.
Warszawa umowa nr 202</t>
  </si>
  <si>
    <t>SOFTBANK Serwis Sp.z.o.o.</t>
  </si>
  <si>
    <t xml:space="preserve">SPRINT Sp.z.o.o.
Warszawa </t>
  </si>
  <si>
    <t>1 protest
oddalony</t>
  </si>
  <si>
    <t>192/CLK/04/UM</t>
  </si>
  <si>
    <t>Materiały do prowadzenia badań w CLK KGP</t>
  </si>
  <si>
    <t>33200000-3</t>
  </si>
  <si>
    <t>24.08.04
14.10.04</t>
  </si>
  <si>
    <t>do 6 tygodni  od  podpisania umowy</t>
  </si>
  <si>
    <t>193/CLK/04/MK</t>
  </si>
  <si>
    <t>Odczynniki do prowadzenia badań</t>
  </si>
  <si>
    <t>22.09.04</t>
  </si>
  <si>
    <t>25.08.04
22.09.04</t>
  </si>
  <si>
    <t>do 2 tygodni  od chwili podpisania umowy</t>
  </si>
  <si>
    <t>194/CLK/04/MK</t>
  </si>
  <si>
    <t>Zakup podzespołów do modernizacji mikroskopu porównawczego         LEICA  FS 4000.      System wizualizacji obrazu, oprogramowanie i kontrast fazowy</t>
  </si>
  <si>
    <t>33261000-7</t>
  </si>
  <si>
    <t>23.08.04
15.09.04</t>
  </si>
  <si>
    <t>do 1 grudnia 2004 r.</t>
  </si>
  <si>
    <t>Czerski TRADE Polska Sp.z.o.o. Warszawa 
umowa nr 175</t>
  </si>
  <si>
    <t>195/BŁiI/04/MK</t>
  </si>
  <si>
    <t>Dostawa materiałów niezbędnych do wykonania przeniesienia i modernizcji przełącznicy sieci telekomunikacyjnej</t>
  </si>
  <si>
    <t>50334120-2</t>
  </si>
  <si>
    <t>10.09.04</t>
  </si>
  <si>
    <t>26.08.04
10.09.04</t>
  </si>
  <si>
    <t>7 dni od dnia podpisania umowy</t>
  </si>
  <si>
    <t>Zakład Budowy Telekomunikacji i Elektroenergetyki Warszawa 
umowa nr 139</t>
  </si>
  <si>
    <t>ASTEL</t>
  </si>
  <si>
    <t xml:space="preserve">Zakład Budowy Telekomunikacji i Elektroenergetyki Warszawa </t>
  </si>
  <si>
    <t>01.10.04</t>
  </si>
  <si>
    <t>196/CLK/04/MM</t>
  </si>
  <si>
    <t>05.10.04</t>
  </si>
  <si>
    <t>16.09.04
05.10.04</t>
  </si>
  <si>
    <t>6 tygodni od chwili podpisania umowy</t>
  </si>
  <si>
    <t>zad. 1 poz. 19,20 i 23
IKA POL Byrski Warszawa umowa nr 158
pozostałe zadania  uniewaznoiny art. 93 u.1 p.1</t>
  </si>
  <si>
    <t>19.10.04</t>
  </si>
  <si>
    <t>197/BŁiI/04/BR</t>
  </si>
  <si>
    <t>Dostawa węzła  telekomunikacyjnego wraz z jego zainstalowaniem, skonfigurowaniem, oraz uruchomieniem w istniejącym systemie łączności rządowej</t>
  </si>
  <si>
    <t>14.10.04
29.10.04</t>
  </si>
  <si>
    <t>Dostawa:                             
zadanie A -zegarków na rękę męskich -220 szt.                                
Zadanie B-zegarków na rękę damskich-10 szt.</t>
  </si>
  <si>
    <t>152/Cmt/05/IJ</t>
  </si>
  <si>
    <t>Przedłużenie technicznego resursu kalendarzowego płatowca śmigłowca Mi-8S nr fab. 10635 do 32 lat          
a)data produkcji - 23.09.77                
b)nalot całkowity - 2.751 godz                          
c)data ostatniego remontu - 20.04.2000                         
d) nalot po ostatnim remoncie - 374 godz</t>
  </si>
  <si>
    <t>Przeprowadzenie demontażu, zabezpieczenie do transportu, transport i ponowny montaż w miejscu wskazanym przez uzytkownika aparatury laboratoryjnej wraz z wyposażeniem przy Al..Ujazdowskich 7</t>
  </si>
  <si>
    <t>154/Cam/05/JuK</t>
  </si>
  <si>
    <t>Zakup wykładziny dywanowej igłowanej wzorzystej, wielobarwnej, odpornej na ścieranie antyelektrostatycznej, trudno zapalnej w łączej ilości 1520m2</t>
  </si>
  <si>
    <t>155/Ckt/05/JuK</t>
  </si>
  <si>
    <t>Odczynniki do prowadzenia badań w Centralnym Laboratorium Kryminalistycznym KGP</t>
  </si>
  <si>
    <t>156/Cam/05/IJ (wzn. 126/Cam/05/UM)</t>
  </si>
  <si>
    <t>Wykonanie dokumentacji projektowo-kosztorysowej dot. izolacji ścian i wzmocnienia części stropów piwnic budynku przy ul. Puławskiej 148/150 w Warszawie</t>
  </si>
  <si>
    <t>157/BŁiI/05/BR</t>
  </si>
  <si>
    <t>Hełm kuloodporny bez przyłbicy w ilości 1.000 szt. Wykonany zgodnie z wymogami konstrukcyjno-technicznymi policyjnego hełmu odłamkowo-kuloodpornego</t>
  </si>
  <si>
    <t>Serwis pogwarancyjny krajowego systemu "AFIS" w okresie od 01.05.2005 do 30.04.2006 r.</t>
  </si>
  <si>
    <t>35/BŁiI/05 JB</t>
  </si>
  <si>
    <t>Zakup sprzętu komputerowego i oprogramowania na potrzeby Gazety Policyjnej:                     
część 1                        
komputer Apple Macintosh,                
część 2                          
komponenty i oprogramowanie systemowe do komputera Apple,    
część 3                     
oprogramowanie         
część 4                         
stanowisko komputerowe do zastosowań biurowych (6 szt),       
część 5                        
drukarka atramentowa (1 szt), drukarka laserowa (4 szt).</t>
  </si>
  <si>
    <t>36/Ckt/05/ UM</t>
  </si>
  <si>
    <t>37/BŁiI/05/ KJ</t>
  </si>
  <si>
    <t>38/BŁiI/05/ JC</t>
  </si>
  <si>
    <t>Zadanie A                      
meble drewniane,          
Zadanie B              
meble tapicerowane</t>
  </si>
  <si>
    <t>Dostawa informatycznych materiałów eksploatacyjnych na potrzeby biur KGP                
grupa I - nośniki                    
grupa II - folie i papiery do drukarek                          
grupa III - środki czyszczące</t>
  </si>
  <si>
    <t xml:space="preserve">Wykonanie usługi polegającej na opracowaniu dokumentacji techniczno-technologicznej oraz wykonanie na jej podstawie modelu wzorcowego na przedmioty:                            
Grupa 1 - czapki              
Grupa 2 - koszule               
Grupa 3 - spodnie           
Grupa 4 - obuwie                  
Grupa 5 - okrycie zewnętrzne             
Grupa 6 - mundury            
Grupa 7 - oporządzenie                 
Grupa 8 - oznaczenia                 
Grupa 9 - elementy odblaskowe                   
Grupa 10 - ochrony osobiste                  
Grupa 11 - mundur ćwiczebny                              
Grupa 12 - kombinezon AT                  
Grupa 13 -Koszulka "POLICJA"                                    
Grupa 14 -sweter służbowy                             
Grupa 15 - kamizelka na oporządzenie                                       
Grupa 16 - ubranie treningowe                     
Grupa 17 -płaszcz wyjściowy całoroczny   </t>
  </si>
  <si>
    <t>143/Ckt/05/GB</t>
  </si>
  <si>
    <t>Zakup                      
A. Kopiarko-drukarka cyfrowa czarno-biała z pakietem startowym - 1 szt.                              
B. Kopiarka cyfrowa z pakietem startowym - 3 szt.</t>
  </si>
  <si>
    <t>144/Cam/05/IJ</t>
  </si>
  <si>
    <t>36912000-7</t>
  </si>
  <si>
    <t>21.03.05</t>
  </si>
  <si>
    <t>55100000-1</t>
  </si>
  <si>
    <t>06.05.06</t>
  </si>
  <si>
    <t>25,00 dzienna stawka wyżywienia</t>
  </si>
  <si>
    <t>21,10 dzienna stawka wyżywienia</t>
  </si>
  <si>
    <t>SODEXHO Polska Sp. z o.o. umowa nr 52</t>
  </si>
  <si>
    <t>Gospodarstwo Pomocnicze KSP umowa nr 48</t>
  </si>
  <si>
    <t>25.05.05</t>
  </si>
  <si>
    <t>do dnia 31.03.06</t>
  </si>
  <si>
    <t>Wojskowy Instytut Techniczny Uzbrojenia unowa nr 108</t>
  </si>
  <si>
    <t>26.07.05</t>
  </si>
  <si>
    <t>50961200-1</t>
  </si>
  <si>
    <t>17.08.05</t>
  </si>
  <si>
    <t>24. 10.05</t>
  </si>
  <si>
    <t>Laser Elektronika umowa nr 181</t>
  </si>
  <si>
    <t>09.06.05</t>
  </si>
  <si>
    <t>25.05.05-09.06.05</t>
  </si>
  <si>
    <t>Doradztwo dla Budownictwa umowa nr 91</t>
  </si>
  <si>
    <t>06.07.05</t>
  </si>
  <si>
    <t>72263000-6</t>
  </si>
  <si>
    <t>30.08.05</t>
  </si>
  <si>
    <t>25.05.05-30.08.05</t>
  </si>
  <si>
    <t>Grupa 1,8 i 13
ZPU GALEX umowa nr 75
Grupa 4
Spółdzielna Pracy Wyrobów Skórzanych umowa nr 76
Grupa 10 i 12
ITWW Moratex umowa nr 184
Grupa 2
Kastor S.A zamówienie nr 177
Grupa 7,14,15 i 16
PH Polskór umowa nr 178
Grupa 9
Zakłady Kaletnicze NOMA umowa nr 179</t>
  </si>
  <si>
    <t>Grupa 1,8 i 13
5 648,60
Grupa 4
15 000,00
Grupa 10 i 12
14 640,00
Grupa 2
34 526,00
Grupa 7,14,15 i 16
25 992,10
Grupa 9
9 760,00
Grupa 3,5,6,11,17
unieważniono art. 93 u 1 p 1</t>
  </si>
  <si>
    <t>Grupa 1
2 928,00
Grupa 2
14 640,00
Grupa 4
15 000,00
Grupa 7
5 856,00
Grupa 8
2 562,00
Grupa 9
9 991,80
Grupa 10
19 995,80
Grupa 12
5 996,30
Grupa 13
3 050,00
Grupa 14
7 930,00
Grupa 15
14 640,00
Grupa 16
6 100,00</t>
  </si>
  <si>
    <t>Grupa 1
2 928,00
Grupa 2
14 640,00
Grupa 4
15 000,00
Grupa 7
5 856,00
Grupa 8
2 562,00
Grupa 9
9 760,00
Grupa 10
19 995,80
Grupa 12
5 996,30
Grupa 13
158,60
Grupa 14
7 930,00
Grupa 15
14 640,00
Grupa 16
6 100,00</t>
  </si>
  <si>
    <t>Grupa 1,8
27.10.05
Grupa 2
26.10.05
Grupa 4
26.10.05
Grupa 7,13,14,15,16
27.10.05
Grupa 10,12
27.10.05
Grupa 9
26.10.05</t>
  </si>
  <si>
    <t>Grupa 1,8
ZPU Galex
Grupa 2
KASTOR S.A
Grupa 4
Spółdzielnia Pracy Wyrobów Skórzanych
Grupa 7,13,14,15,16
PPH POLSKÓR
Grupa 10,12
ITWW Moratex</t>
  </si>
  <si>
    <t>Grupa 9</t>
  </si>
  <si>
    <t>Grupa 1,8,13
ZPU Galex
Grupa 2
KASTOR S.A
Grupa 4
Spółdzielnia Pracy Wyrobów Skórzanych
Grupa 7,14,15,16
PPH POLSKÓR
Grupa 9,10,12
ITWW Moratex</t>
  </si>
  <si>
    <t>2
 ( 1-oddalony, 1-uznany )</t>
  </si>
  <si>
    <t>zad 1 i 2 
Torell S.A</t>
  </si>
  <si>
    <t>153/Cam/05/IJ</t>
  </si>
  <si>
    <t>Zad 1
12 094,56
Zad 2
18 400,43
Zad 3
12 053,33
Zad 4
41 926,36
Zad 5
16 432,76
Zad 6
1 024,87
Zad 7
2 951,83</t>
  </si>
  <si>
    <t xml:space="preserve">Zad 4
CR-Poch S.A umowa nr 486
Zad 1 i 6
LGC Promochem Sp. z o.o. umowa nr 155
Zad 2,3,5,7
Polska Grupa Laborat umowa nr 157 </t>
  </si>
  <si>
    <t>Zad 1
13 620,08
Zad 2
25 501,32
Zad 3
12 053,33
Zad 4
41 926,36
Zad 5
18 284,14
Zad 6
3 348,90
Zad 7
2 951,83</t>
  </si>
  <si>
    <t>Zad 1,2,5,6
AGTES Sp. z o.o.
Zad 3,7
Polska Grupa Laboratoryjna
Zad 4
LGC Prochem</t>
  </si>
  <si>
    <t>Zad 1,6
CR-Poch S.A
Zad 2,3,5,7
Polska Grupa Laboratoryjna
Zad 4
LGC Prochem</t>
  </si>
  <si>
    <t>22.09.05
23.09.05</t>
  </si>
  <si>
    <t>Zad 1
6 687,50
Zad 2,3,4,7,9
24 337,37</t>
  </si>
  <si>
    <t>Zad 1
PZM WIMET umowa nr 161
Zad 2,3,4,7,9
TECH-METAL umowa nr 166</t>
  </si>
  <si>
    <t>Zad 1
6 633,50
Zad 2
11 192,97
Zad 3
937,52
Zad 4
2 670,49
Zad 5
unieważniono art. 93 u 1 p 7
Zad 6
unieważniono art. 93 u 1 p 7
Zad 7
1 826,98
Zad 8
unieważniono art. 93 u 1 p 7
Zad 9
7 709,41</t>
  </si>
  <si>
    <t>Zad 1,7
PZM WIMET
Zad 2,3,4,9
TECH -METAL</t>
  </si>
  <si>
    <t>Zad 1
6 633,50
Zad 2
11 192,97
Zad 3
937,52
Zad 4
2 670,49
Zad 5
unieważniono art. 93 u 1 p 7
Zad 6
unieważniono art. 93 u 1 p 7
Zad 7
8 569,00
Zad 8
unieważniono art. 93 u 1 p 7
Zad 9
7 709,41</t>
  </si>
  <si>
    <t>Zad 1
PZM WIMET
Zad 2,3,4,7,9
TECH -METAL</t>
  </si>
  <si>
    <t>Zad 1
08.09.05
Zad 2,3,4,7,9
08.09.05</t>
  </si>
  <si>
    <t>Nr 197
poz. 46499</t>
  </si>
  <si>
    <t>07.02.06</t>
  </si>
  <si>
    <t>23.01.06-07.02.06</t>
  </si>
  <si>
    <t>14 dni od daty  podpisania umowy</t>
  </si>
  <si>
    <t>MG Poland</t>
  </si>
  <si>
    <t>Nr 56
poz. 12636</t>
  </si>
  <si>
    <t>14.03.05-19.05.05</t>
  </si>
  <si>
    <t>KOPEX S.A</t>
  </si>
  <si>
    <t>GERMAZ</t>
  </si>
  <si>
    <t>19 553,54
23 228,47</t>
  </si>
  <si>
    <t>TECH-METAL umowa nr 113
ZEMOT S.A umowa nr 112</t>
  </si>
  <si>
    <t>Zad 1
WELUX S.A
Zad 2
ZEMOT S.A
Zad 4,6,7,8,9,10,12,13
TODAR 
Zad 5
INTER CARS
Zad 11
TECH-METAL</t>
  </si>
  <si>
    <t>Zad 1
18 958,82
Zad 2
23 228,47
Zad 3
- 
Zad 4
20 762,59
Zad 5
1 995,45
Zad 6 
6 699,49
Zad 7
1 306,59
Zad 8
4 439,10
Zad 9
2 023,19
Zad 10
5 862,04
Zad 11
2 566,98
Zad 12
1 775,84
Zad 13
11 270,67</t>
  </si>
  <si>
    <t>Zad 1
12 425,40
Zad 2
21 649,79
Zad 3
- 
Zad 4
12 008,22
Zad 5
1 757,11
Zad 6 
5 340,19
Zad 7
1 306,11
Zad 8
3 362,42
Zad 9
1 581,60
Zad 10
5 862,04
Zad 11
2 354,26
Zad 12
1 775,84
Zad 13
8 891,89</t>
  </si>
  <si>
    <t>Zad2
PZM LIMET
Zad 2
ZEMOT S.A
Zad 5,10,12
TODAR 
Zad 7,11,13
INTER CARS
Zad 1,4,6
TECH-METAL</t>
  </si>
  <si>
    <t>14.07.05
14.07.05</t>
  </si>
  <si>
    <t>POL-AGRA Sp. j.</t>
  </si>
  <si>
    <t>POM Sp. z o.o.</t>
  </si>
  <si>
    <t>MILLROY Sp. j. umowa nr 289</t>
  </si>
  <si>
    <t xml:space="preserve">Żuber </t>
  </si>
  <si>
    <t>MILLOROY</t>
  </si>
  <si>
    <t>Część I
2 313 701,94
Część II
2 913 340,48</t>
  </si>
  <si>
    <t>Telzas Sp. z o.o. umowa nr 16/06</t>
  </si>
  <si>
    <t>Część I
3 256 866,86
Część II
4 055 048,20</t>
  </si>
  <si>
    <t>Część I
ComputerLand
Część II 
ComputerLand</t>
  </si>
  <si>
    <t>Telzas Sp. z o.o.</t>
  </si>
  <si>
    <t>2 
( 1 oddalony, 1 - w części uznany i oddalony)</t>
  </si>
  <si>
    <t>1 - oddalone</t>
  </si>
  <si>
    <t>24.03.06</t>
  </si>
  <si>
    <t>Schengen
5 227 042,42</t>
  </si>
  <si>
    <t>tak</t>
  </si>
  <si>
    <t>32428000-9</t>
  </si>
  <si>
    <t>02.11.05</t>
  </si>
  <si>
    <t>02.09.05-02.11.05</t>
  </si>
  <si>
    <t>6 mieięcy od daty podpisania umowy</t>
  </si>
  <si>
    <t>TAK</t>
  </si>
  <si>
    <t>Dostawa:                 
1. identyfikator tożsamości,                   
2. identyfikator imienny,                        
3. koszula wyjściowa letnia,                           
4. koszula służbowa,   
5. podkoszulek,         
6.  podkoszulek z krótkim rękawem,            
7. trzewiki,                  
8. dres,                         
9. obuwie,                        
10. kurtka polarowa</t>
  </si>
  <si>
    <t>45/Cmt/05/ BR</t>
  </si>
  <si>
    <t>Dostawa:                     
1. kominiarka,             
2. emblemat "POLAND",                    
3. ręczniki,                    
4. skarpety,                  
5. skarpety zimowe,        
6. okulary przeciw słoneczne,                    
7. pas główny,              
8. zasobnik osobisty</t>
  </si>
  <si>
    <t>46/BŁiI/05/ MK</t>
  </si>
  <si>
    <t>Zakup usługi zaprojektowania procedur regulujących działania wykonywane w ramach funkcjonowania komórki "SIRENE" oraz zapewnienie asysty merytorycznej</t>
  </si>
  <si>
    <t>47/BŁiI/05/ MK</t>
  </si>
  <si>
    <t>Dostawa urządzeń i oprogramowania oraz wykonania usług w zakresie infrastruktury teleinformatycznej dla komórki organizacyjnej SIRENE w KGP</t>
  </si>
  <si>
    <t>48/Cmt/05/ HC</t>
  </si>
  <si>
    <t>Przegląd 2 silników Rolls-Royce 250 C20J po 1.750 godz. Pracy</t>
  </si>
  <si>
    <t>49/Ckt/05/ UM</t>
  </si>
  <si>
    <t>ComputerLand S.A ( w toku)</t>
  </si>
  <si>
    <t>Zad 1 
10 187,62
Zad 2
unieważniono art. 93 u 1 p 1
Zad 3
17 068,10
Zad 4
422,65
Zad 5
unieważniono art. 93 u 1 p 1
Zad 6
17 934,00</t>
  </si>
  <si>
    <t>Zad 1 
10 187,62
Zad 2
unieważniono art. 93 u 1 p 1
Zad 3
18 699,08
Zad 4
422,65
Zad 5
unieważniono art. 93 u 1 p 1
Zad 6
17 934,00</t>
  </si>
  <si>
    <t>Zad 1
Alchem Grupa Sp. z o.o.
Zad 3
PERLAN Technologies Polska Sp. z o.o. 
Zad 4
JUMED S.C
Zad 6
Anchem</t>
  </si>
  <si>
    <t>Zad 1 
10 187,62
Zad 2
unieważniono art. 93 u 1 p 1
Zad 3
17 782,72
Zad 4
422,65
Zad 5
unieważniono art. 93 u 1 p 1
Zad 6
3 550,20</t>
  </si>
  <si>
    <t>Zad 1
Alchem Grupa Sp. z o.o.
Zad 3
Anchem
Zad 4
JUMED S.C
Zad 6
Alchem</t>
  </si>
  <si>
    <t>Zad 1
17 724,55
Zad 2
12 869,78
Zad 3
671,00
Zad 4
9 394,00
Zad 5
9 067,04
Zad 6
11 100,20</t>
  </si>
  <si>
    <t xml:space="preserve">Zad 1 i 3
Alchem Grupa Sp. z o.o.
Zad 2
SHIMPOL s.c 
Zad 4
CANDELA Sp. z o.o.
Zad 5 
S.WITKO 
Zad 6 
PERLAN </t>
  </si>
  <si>
    <t>Zad A
145 120,81
Zad B
21 960,00
Zad C
11 565,60
Zad D
12 749,00
Zad E
2 264,32</t>
  </si>
  <si>
    <t>Zad A
Carrot S.j
Zad B
TUDEN sp. z o.o.
Zad C
Gold Drop S.C.
Zad D
PPHU TUDEN Sp. z o.o.
Zad E
MATMAT Sp. z o.o.</t>
  </si>
  <si>
    <t>Zad A
64 344,33
Zad B
4 880,00
Zad C
709,60
Zad D
660,00
Zad E
995,52</t>
  </si>
  <si>
    <t>Zad A
JACK
Zad B
ARMEX
Zad C
PPH Eurofaser Sp. z o.o.
Zad D
TIM F.H.U
Zad E
PPUH ARIS</t>
  </si>
  <si>
    <t xml:space="preserve">Unieważniono </t>
  </si>
  <si>
    <t>Zad 2 i 3
395 433,72
Zad 1,4,9,14,23,30,32,33,40,41,42,47
130 406,31
Zad 10
1 255,03
Zad 5-8,11-13,15-22,24-29,31,34-39,43-46,48-50
85 448,80</t>
  </si>
  <si>
    <t>Zad 2 i 3
Comarch umowa nr 294
Zad 1,4,9,14,23,30,32,33,40,41,42,47
APN Promise Sp. z o.o. Umowa 295
Zad 10
S&amp;T Services Polska Sp. z o.o. Umowa 296
Zad 5-8,11-13,15-22,24-29,31,34-39,43-46,48-50
Fujitsu Siemens Computers Sp. z o.o. Umowa 297</t>
  </si>
  <si>
    <t>Zad 2 i 3
481 985,39
Zad 1,4,9,14,23,30,32,33,40,41,42,47
152 864,88
Zad 10
5 588,10
Zad 5,6,7,11,12,15,20,21,22,24,25,28,34,50
49 176,53</t>
  </si>
  <si>
    <t>Zad 2 i 3
S&amp;T service Polska
Zad 1,4,9,14,23,30,32,33,40,41,42,47
Fujitsu Siemens Computers Sp. z o.o.
Zad 10
APN Promise Sp. z o.o.
Zad 5,6,7,11,12,15,20,21,22,24,25,28,34,50
Comarch</t>
  </si>
  <si>
    <t xml:space="preserve">Zad 2 i 3
Comarch 
Zad 1,4,9,14,23,30,32,33,40,41,42,47
APN Promise Sp. z o.o. 
Zad 10
S&amp;T Services Polska Sp. z o.o. 
Zad 5-8,11-13,15-22,24-29,31,34-39,43-46,48-50
Fujitsu Siemens Computers Sp. z o.o. </t>
  </si>
  <si>
    <t>Zad 1
54 900,00
Zad 2
14 998,68
Zad 3
47 580,00
Zad 4
9 882,00</t>
  </si>
  <si>
    <t xml:space="preserve">Zad 1
ZPCH DRWAL 
Zad 2
Konfekcjoner Sp. z o.o. 
Zad 3
ZPCH DRWAL 
Zad 4
KARLEN Sp. z o.o. </t>
  </si>
  <si>
    <t>Zad 1
63 971,92
Zad 2
91 958,72
Zad 4
73 358,60</t>
  </si>
  <si>
    <t>Zad 1,2,4
Consortia Sp. z o.o.</t>
  </si>
  <si>
    <t>Zad 1
63 971,92
Zad 2
91 958,72
Zad 4
66 154,50</t>
  </si>
  <si>
    <t>Zad 1,2
Consortia
Zad 4
EPA Sp. z o.o.</t>
  </si>
  <si>
    <t>MALKOM S.C. Umowa nr 282</t>
  </si>
  <si>
    <t>16.10.05</t>
  </si>
  <si>
    <t>ROK 2004</t>
  </si>
  <si>
    <t>PKWiU
CPV</t>
  </si>
  <si>
    <t>Biuro Logistyki</t>
  </si>
  <si>
    <t>1/Cmt/04/MM</t>
  </si>
  <si>
    <t>Benzyna uniwersalna U-95                      
Benzyna bezołowiowa Pb-95                       Olej napędowy ON   Gaz płynny propan butanLPG</t>
  </si>
  <si>
    <t>ZWR/ZS</t>
  </si>
  <si>
    <t>2/BF/04/JG</t>
  </si>
  <si>
    <t>Zakup biletów sieciowych  bezimiennych PKP</t>
  </si>
  <si>
    <t>30.01/04</t>
  </si>
  <si>
    <t>15.01.04
30.01.04</t>
  </si>
  <si>
    <t>1 rok</t>
  </si>
  <si>
    <t>PKP INTERCITY Sp.z.o.o. Warszawa umowa nr 1</t>
  </si>
  <si>
    <t>05.02.04</t>
  </si>
  <si>
    <t>3/BŁiI/04/MK</t>
  </si>
  <si>
    <t xml:space="preserve"> Sprzęt informatyczny z oprogramowaniem</t>
  </si>
  <si>
    <t>30.02.01</t>
  </si>
  <si>
    <t>29.01.04</t>
  </si>
  <si>
    <t>07.01.04
29.01.04</t>
  </si>
  <si>
    <t>22 grudnia 2004r</t>
  </si>
  <si>
    <t>ARAM Sp.z.o.o. Warszaw umowa nr 2</t>
  </si>
  <si>
    <t>BIATEL</t>
  </si>
  <si>
    <t>ANTARES</t>
  </si>
  <si>
    <t>4/Ckt/04/EM</t>
  </si>
  <si>
    <t>Papier toaletowy</t>
  </si>
  <si>
    <t>21.22.1</t>
  </si>
  <si>
    <t>21.01.04</t>
  </si>
  <si>
    <t>11.01.04
21.01.04</t>
  </si>
  <si>
    <t>I dostawa - 21 dni od podpisania umowy
II do 31.07.04</t>
  </si>
  <si>
    <t>unieważniony art.27 b u.1 p.1  oraz 
art. 27 a u.1 p.1</t>
  </si>
  <si>
    <t>5/BŁiI/04/BR</t>
  </si>
  <si>
    <t>Zakup modernizacji systemu KCIK</t>
  </si>
  <si>
    <t>72.203</t>
  </si>
  <si>
    <t>13.02.04</t>
  </si>
  <si>
    <t>23.01.04
13.02.04</t>
  </si>
  <si>
    <t>Hewlett Packard Polska Warszawa umowa nr 60</t>
  </si>
  <si>
    <t>31.05.04</t>
  </si>
  <si>
    <t>03.12.2004</t>
  </si>
  <si>
    <t>nie powoduje zmiany wartości umowy</t>
  </si>
  <si>
    <t>6/Ckt/04/EM</t>
  </si>
  <si>
    <t>Papier kserograficzny</t>
  </si>
  <si>
    <t>21.23.1</t>
  </si>
  <si>
    <t>13
4765</t>
  </si>
  <si>
    <t>18.02.04</t>
  </si>
  <si>
    <t>27.01.04
18.02.04</t>
  </si>
  <si>
    <t>I dostawa - 21 dni od podpisania umowy
II do 31.08.04</t>
  </si>
  <si>
    <t>Partner XXI Sp.z.o.o. Zabrze umowa nr 8</t>
  </si>
  <si>
    <t>ERA Clasic</t>
  </si>
  <si>
    <t>Partner XXI Sp.z.o.o. Zabrze</t>
  </si>
  <si>
    <t>09.03.04</t>
  </si>
  <si>
    <t>7/Cmt/04/HC</t>
  </si>
  <si>
    <t>Remont główny 2-ch śmigłowców MS-2</t>
  </si>
  <si>
    <t>35.30.9</t>
  </si>
  <si>
    <t>16.03.04</t>
  </si>
  <si>
    <t>19.01.04
16.03.04</t>
  </si>
  <si>
    <t>WSK PZL Świdnik umowa nr 31</t>
  </si>
  <si>
    <t>14.04.04</t>
  </si>
  <si>
    <t>8/BŁiI/04/EJ</t>
  </si>
  <si>
    <t>Dostawa sprzętu informatycznego na potrzeby realizacji programu "Osoby niepełnosprawne w służbie publicznej"</t>
  </si>
  <si>
    <t>30.02.1</t>
  </si>
  <si>
    <t>27.01.04</t>
  </si>
  <si>
    <t>19.01.04
27.01.04</t>
  </si>
  <si>
    <t>12.02.04</t>
  </si>
  <si>
    <t>KONTINUUM Warszawa umowa nr 3</t>
  </si>
  <si>
    <t>FUEGO</t>
  </si>
  <si>
    <t>KONTINUUM</t>
  </si>
  <si>
    <t>10.02.04</t>
  </si>
  <si>
    <t>9/BŁiI/04/JC</t>
  </si>
  <si>
    <t>23.01.04
27.01.04</t>
  </si>
  <si>
    <t>do 12 lutego 2004 r.</t>
  </si>
  <si>
    <t>unieważniony 
art. 27b u.1 p.1</t>
  </si>
  <si>
    <t>10/Cmt/04/MM</t>
  </si>
  <si>
    <t>Przegląd 2-ch silników Rolls-Royce (Allison) po 1750 godz. pracy</t>
  </si>
  <si>
    <t>39
14520</t>
  </si>
  <si>
    <t>07.05.04</t>
  </si>
  <si>
    <t>16.03.04
07.05.04</t>
  </si>
  <si>
    <t>60 dni od przekazania silników</t>
  </si>
  <si>
    <t>BUMAR Warszawa umowa nr 81</t>
  </si>
  <si>
    <t>ANKOL Mielec</t>
  </si>
  <si>
    <t>BUMAR Sp.z.o.o. Warszawa</t>
  </si>
  <si>
    <t>21.06.04</t>
  </si>
  <si>
    <t>11/Ckt/04/BG</t>
  </si>
  <si>
    <t>Środki czystości</t>
  </si>
  <si>
    <t>24.51.4</t>
  </si>
  <si>
    <t>17.02.04</t>
  </si>
  <si>
    <t>29.01.04
17.02.04</t>
  </si>
  <si>
    <t>I -21 dni od podpisania umowy
II - do 31.07.04</t>
  </si>
  <si>
    <t>F.U. LOGISTIC Ruda Śląska umowa nr 7</t>
  </si>
  <si>
    <t>FLESZ Sp.z.o.o.</t>
  </si>
  <si>
    <t>F.U. LOGISTIC Ruda Śląska</t>
  </si>
  <si>
    <t>10.03.04</t>
  </si>
  <si>
    <t>12/Cmt/04/MM</t>
  </si>
  <si>
    <t>Samochody Furgon w policyjnej wersji "MW" - 2 szt.</t>
  </si>
  <si>
    <t>34.10.41</t>
  </si>
  <si>
    <t>19
7118</t>
  </si>
  <si>
    <t>235/Cmt/04/JG</t>
  </si>
  <si>
    <t xml:space="preserve">Zakupy:                       
a) kask alpinistyczny -30 szt. (cena jedn. brutto 172,83)                        
b) drabina speleologiczna - 6 szt. (cena jedn. brutto 609,88)                              
c) tyczka teleskopowa - 3 szt. (cena jedn. brutto 2.501,00)                            
d) belki rozporowe -6 szt., (cena jedn. brutto 744,20)                                       
e) klamra stanowiskowa -3 szt., (cena jedn. brutto 595,36)         
f) zaczep nożycowy -3 szt., (cena jedn. brutto 165,92)                                       
g) uprząż alpinistyczna - 20 szt., (cena jedn. brutto 272,24)                                   
h) uprząż piersiowa -10 szt. (cena jedn. brutto 126,28)   </t>
  </si>
  <si>
    <t>07.10.04
26.10.04</t>
  </si>
  <si>
    <t>do 10 XII 2004</t>
  </si>
  <si>
    <t>Sundor Systemy Aluminiowe
Chorzów umowa nr 237</t>
  </si>
  <si>
    <t>09.12.04</t>
  </si>
  <si>
    <t>236/BŁiI/04/JK</t>
  </si>
  <si>
    <t>Dostawa podzespołów i urządzeń komputerowych na potrzeby biur KGP</t>
  </si>
  <si>
    <t>28.09.04
12.10.04</t>
  </si>
  <si>
    <t>NICAT COM Sp.z.o.o.
Warszawa umowa nr 170</t>
  </si>
  <si>
    <t>MCSI Ltd Sp.z.o.o.</t>
  </si>
  <si>
    <t xml:space="preserve">NICAT COM Sp.z.o.o.
Warszawa </t>
  </si>
  <si>
    <t>237/Cmt/04/BP</t>
  </si>
  <si>
    <t xml:space="preserve">Zakupy:                    
1) zestaw spadochronowy -2 kpl.,                                     
2) automat Cypres 2 Expert -5 szt.,                           
3) wysokościomierz -3 szt.,                                      
4) kask spadochronowy -2 szt.,                       
5) kask typu "Protek" -30 szt.,                            
6) wiatromierz -1szt.,                               
7) rękaw wiatrowy -1 szt.                            </t>
  </si>
  <si>
    <t>17200000
36400000</t>
  </si>
  <si>
    <t>27.09.04
20.10.04</t>
  </si>
  <si>
    <t xml:space="preserve">zad. 2
24.339,00
zad. 7
1.195,60
zad. 3-6
18.276,82
</t>
  </si>
  <si>
    <t>zad. 2 i 7
Cenrex Warszawa
umowa nr. 189
zad. 3-6
SKY SPIRIT 
Kielce 
umowa nr 205</t>
  </si>
  <si>
    <t>zad.1
81.252,00
zad. 2
24.339,00
zad.3
5.065,44
zad. 4
3.040,24
zad.5
12.004,80
zad. 6
1.281,00
zad. 7
1.195,60</t>
  </si>
  <si>
    <t xml:space="preserve">zad. 1, 2 , 3 i 7
CENREX Sp.z.o.o.
zad. 4,5 i 6
SKYSPRIT
</t>
  </si>
  <si>
    <t>zad.1
81.252,00
zad. 2
24.339,00
zad.3
1.950,78
zad. 4
3.040,24
zad.5
12.004,80
zad. 6
1.281,00
zad. 7
1.195,60</t>
  </si>
  <si>
    <t>zad. 1,2 i 7
CENREX Sp.z.o.o.
zad. 3-6
SKY SPRIT</t>
  </si>
  <si>
    <t>10.11.04
16.11.04</t>
  </si>
  <si>
    <t>238/Cam/04/MSz</t>
  </si>
  <si>
    <t>Adaptacja i modernizacja telewizji przemysłowej, kontroli dostępu i alarmu włamania dla budynku przy ul. Olszewskiej 6 w Warszawie</t>
  </si>
  <si>
    <t>188
52003</t>
  </si>
  <si>
    <t>06.12.04</t>
  </si>
  <si>
    <t>25.10.04
06.12.04</t>
  </si>
  <si>
    <t>6 tygodni od daty wprowadzenia na budowę</t>
  </si>
  <si>
    <t>239/Cmt/04/BR</t>
  </si>
  <si>
    <t>Zakupy:                                     
a) buty szturmowe - 140 par,                           
b) rękawice szturmowe - 140 par.</t>
  </si>
  <si>
    <t>19300000
18100000</t>
  </si>
  <si>
    <t>25.09.04
18.10.04</t>
  </si>
  <si>
    <t>do 10 grudnia 2004</t>
  </si>
  <si>
    <t>zad. A 
NFM Polska
Potęgowo 
umowa nr 184
zad. B
unieważniony  art. 93 u.1 p.1</t>
  </si>
  <si>
    <t>zad. A
59.780,00
zad. B
24.253,60</t>
  </si>
  <si>
    <t xml:space="preserve">zad. A i B
PHZ Cenzin
</t>
  </si>
  <si>
    <t>zad. A
23.912,00
zad. B
22.801,80</t>
  </si>
  <si>
    <t>zad. A
Spółdzielnia Pracy Wyr. Skórzanych Gdynia
zad. B
GALASKÓR</t>
  </si>
  <si>
    <t>240/Cmt/04/EM</t>
  </si>
  <si>
    <t>Zakupy:                                  
1) kamizelka taktyczna na oporządzenie -140 szt.,                                      
2) kombinezon wzór AT - 15 szt.,                                          
3) kominiarka nomex - 140 szt.,                                  
4) bielizna termiczna - 140 kpl.</t>
  </si>
  <si>
    <t>18100000
18400000
18300000</t>
  </si>
  <si>
    <t>04.10.04
21.10.04</t>
  </si>
  <si>
    <t>zad. 2
15.738,00
zad. 4
112.352,24</t>
  </si>
  <si>
    <t>zad. 1 i 3 unieważniony art. 93 u. 1 p. 4
zad. 2 MORATEX Łódź
zamówienie
zad. 4 
NFM Polska
Potegowo
umowa nr 187</t>
  </si>
  <si>
    <t>zad. 1
148.596,00
zad. 2
15.738,00
zad. 3
5.978,00
zad. 4
112.352,24</t>
  </si>
  <si>
    <t>zad. 1 i 4 
NFM Polska
zad. 2
MORATEX
zad. 3
HOLSTERS HPE Polska</t>
  </si>
  <si>
    <t>zad. 1
97.014,40
zad. 2
15.738,00
zad. 3
5.978,00
zad. 4
112.352,24</t>
  </si>
  <si>
    <t>zad. 1 
PP-H Polskór
zad. 2
MORATEX
zad. 3
HOLSTERS HPE Polska
zad. 4 
NFM Polska</t>
  </si>
  <si>
    <t>241/Cmt/04/RC</t>
  </si>
  <si>
    <t>1. Noktowizor ATN NVM z przetwornikiem XR 5 Gen IV,                    2. Noktowizor ATN Patriot z przetwornikiem XR 5 Gem IV.</t>
  </si>
  <si>
    <t>334320000-7</t>
  </si>
  <si>
    <t>27.09.04
15.10.04</t>
  </si>
  <si>
    <t>242/CLK/04/BG</t>
  </si>
  <si>
    <t xml:space="preserve">Zakup 1 szt. mikroskopu stereoskopowego z oświetlaczem  </t>
  </si>
  <si>
    <t>07.10.04
25.110.04</t>
  </si>
  <si>
    <t>Precoptic Co Wojciechowscy Warszawa 
umowa nr 183</t>
  </si>
  <si>
    <t>Danex PH Siedlce</t>
  </si>
  <si>
    <t>243/CLK/04/RC</t>
  </si>
  <si>
    <t>Zakup materiałów fotograficznych wykorzystywanych w urządzeniach do automatycznej fotograficznej obróbki barwnej w tym odczynników chemicznych.</t>
  </si>
  <si>
    <t>24640000-2</t>
  </si>
  <si>
    <t>177
49288</t>
  </si>
  <si>
    <t>08.10.04
26.11.04</t>
  </si>
  <si>
    <t>Mairon M.Pawlak 
Warszawa 
umowa nr 261</t>
  </si>
  <si>
    <t xml:space="preserve">Mairon M.Pawlak 
Warszawa </t>
  </si>
  <si>
    <t>AGTES Sp.z.o.o.</t>
  </si>
  <si>
    <t>16.12.04</t>
  </si>
  <si>
    <t>244/BŁiI/04/MK</t>
  </si>
  <si>
    <t xml:space="preserve">Dostawa oprogramowania biurowego w ramach umowy SELECT:       
1. Oprogramowanie biurowe MS Office 2003 Win 32 Polish MVL - 40 licencji +nośniki CD,                    
2. Oprogramowanie biurowe MS Office Pro 2003 Win 32 Polish MVL - 15 licencji +nośniki CD,    
3. Oprogramowanie biurowe MS Visio Pro 2003 Win 32 Polish MVL - 7 licencji +nośniki CD,                         
4. Oprogramowanie biurowe MS Project Pro 2003 Win 32  -3 licencje +nośniki CD,   </t>
  </si>
  <si>
    <t>28.10.04
15.11.04</t>
  </si>
  <si>
    <t>2  tygodnie od daty podpisania umowy</t>
  </si>
  <si>
    <t>245/Cmt/04/BP</t>
  </si>
  <si>
    <t>Odczynniki do wstępnej identyfikacji środków odurzających i substancji psychotropowych wg załącznika nr 1</t>
  </si>
  <si>
    <t>29.09.04
19.10.04</t>
  </si>
  <si>
    <t>do 15.12.02004</t>
  </si>
  <si>
    <t>AGTES Sp.z.o.o. Warszawa
umowa nr 174</t>
  </si>
  <si>
    <t>246/Cmt/04/EM</t>
  </si>
  <si>
    <t>Zakupy:                                  
1. Dres sportowy -130 kpl. (+-20%)                        
2. Obuwie ogólnosportowe -140 par (+-20%)                            
3. Zasobnik osobisty -125 szt.(+-20%)                            
4. Kombinezon ochronny letni -160 kpl (+-20%)                           
5. Kurtka ćwiczebna -150 kpl (+-20%)                   
6. trzewiki letnie -150 par (+-20%)                         
7. mundur ćwiczebny - 190 kpl (+-20%)</t>
  </si>
  <si>
    <t>172
181
182
184
193</t>
  </si>
  <si>
    <t>90 % do dnia 5 listopada 2004 pozostała w terminie 22 do 30 11.2004</t>
  </si>
  <si>
    <t>zad. 1
19.109,71
zad. 2
30.573,20
zad. 3
24.323,75
zad. 4
34.160,00
zad. 5
32.940,00</t>
  </si>
  <si>
    <t>zad. 1
PPHU "VICTORY"
zamówienie
zad. 2
FH "KAJA"
Łomoanki 
umowa nr 173
zad. 3
Regent Manufacturing
zamówienie
zad. 4 i 5 
Konfekcjoner 
Chrzanów 
umowa nr 187 A</t>
  </si>
  <si>
    <t>zad. 1
19.109,71
zad. 2
30.573,20
zad. 3
25.772,50
zad. 4
34.160,00
zad. 5
32.940,00
zad. 6
25.618,17</t>
  </si>
  <si>
    <t xml:space="preserve">zad. 1
PPHU Victory
zad. 2
FH Kaja
zad. 3
WZK Noma
zad. 4 i 5
Konfekcjoner
zad. 6
Martes Sport
</t>
  </si>
  <si>
    <t>zad. 1
19.109,71
zad. 2
30.573,20
zad. 3
24.323,75
zad. 4
34.160,00
zad. 5
32.940,00
zad. 6
15.600,00</t>
  </si>
  <si>
    <t xml:space="preserve">zad. 1
PPHU Victory
zad. 2
FH Kaja
zad. 3
Regent Manufacturing
zad. 4 i 5
Konfekcjoner
zad. 6
Sp-nia Pracy Wyrobów Skórzanych im. J. Kilińskiego 
</t>
  </si>
  <si>
    <t>247/BŁiI/04/BR</t>
  </si>
  <si>
    <t>Dostawa sprzętu do rozbudowy sieci POLWAN oraz systemu łaczności rządowej</t>
  </si>
  <si>
    <t>30236000-2</t>
  </si>
  <si>
    <t>04.10.04
20.10.04</t>
  </si>
  <si>
    <t>EMAX S.A.
Poznań 
umowa nr 194</t>
  </si>
  <si>
    <t xml:space="preserve">EMAX S.A.
Poznań </t>
  </si>
  <si>
    <t>248/CLK/04/EM</t>
  </si>
  <si>
    <t>Oprawa i druk (w ciągu trzech lat)  kwartalników "Problemów Kryminalistyki"  o nr 247-258.</t>
  </si>
  <si>
    <t>20.10.04
05.11.04</t>
  </si>
  <si>
    <t>od 2005 do 2007</t>
  </si>
  <si>
    <t>Zakład Nagrań i Wydawnictw Zwiazku Niewidomych Warszawa 
umowa nr 232</t>
  </si>
  <si>
    <t>Zakłady Graficzne TAURUS</t>
  </si>
  <si>
    <t xml:space="preserve">Zakład Nagrań i Wydawnictw Zwiazku Niewidomych Warszawa </t>
  </si>
  <si>
    <t>249/BŁiI/04/RC</t>
  </si>
  <si>
    <t>Dostawa sprzętu komputerowego:                 
1. notebook - 7 szt.,       
2. notebook -11 szt.,                             
3. zestaw komputerowy -1 szt.,                                              
4. podzespoły komputerowe.</t>
  </si>
  <si>
    <t>06.10.04
04.11.04</t>
  </si>
  <si>
    <t>NicatCom
Warszawa umowa nr 234</t>
  </si>
  <si>
    <t>DIMEX M. Marecka</t>
  </si>
  <si>
    <t xml:space="preserve">NicatCom
Warszawa </t>
  </si>
  <si>
    <t>250/Cam/04/WP</t>
  </si>
  <si>
    <t>01.10.04
18.10.04</t>
  </si>
  <si>
    <t>ROMA-SANIT Sp.z.o.o. Warszawa 
umowa 167</t>
  </si>
  <si>
    <t>251/BŁiI/04/JB</t>
  </si>
  <si>
    <t>Rozbudowa systemu SMES plus-monitoringu elementów infrastruktury teletechnicznej BŁiI KGP obejmująca:              -dostawę, instalację i uruchomienie,            - wykonanie konfiguracji aplikacji SMES plus,                 -wykonanie dokumentacji powykonawczej.</t>
  </si>
  <si>
    <t>11.10.04
26.10.04</t>
  </si>
  <si>
    <t>PPHU Contakt O/K
Kielce
umowa nr 197</t>
  </si>
  <si>
    <t>252/Cam/04/UM</t>
  </si>
  <si>
    <t>Dostawa i montaż klimatyzarorów do 14 pomieszczeń przy ul. Puławskiej 148/150 i Wiśniowej 58</t>
  </si>
  <si>
    <t>50910000-7</t>
  </si>
  <si>
    <t>08.11.04
30.11.04</t>
  </si>
  <si>
    <t>do 17.12.04</t>
  </si>
  <si>
    <t>CLIMA Polska Warszawa
umowa nr 241</t>
  </si>
  <si>
    <t>BTW Internatonal Sp.z.o.o.</t>
  </si>
  <si>
    <t>CLIMA Polska Warszawa</t>
  </si>
  <si>
    <t>253/BŁiI/04/BR</t>
  </si>
  <si>
    <t>Zakup urządzeń do rozbudowy systemu łączności rządowej</t>
  </si>
  <si>
    <t>32552130-7</t>
  </si>
  <si>
    <t>06.10.04
21.10.04</t>
  </si>
  <si>
    <t>Siemens Sp.z.o.o. Warszawa
umowa nr 193</t>
  </si>
  <si>
    <t>Verbicom Sp.z.o.o.</t>
  </si>
  <si>
    <t>Siemens Sp.z.o.o. Warszawa</t>
  </si>
  <si>
    <t>254/BŁiI/04/JB</t>
  </si>
  <si>
    <t>Zakup systemu informacji prawnej w wersji internetowej wraz z aktualizacją</t>
  </si>
  <si>
    <t>193
53260</t>
  </si>
  <si>
    <t>14.12.04</t>
  </si>
  <si>
    <t>02.11.04
14.12.04</t>
  </si>
  <si>
    <t>255/BŁiI/04/JB</t>
  </si>
  <si>
    <t>Czyszczenie sprzętu komputerowego posadowionego w serwerowni BŁiI KGP przy u. Wiśniowej 58</t>
  </si>
  <si>
    <t>06.10.04
15.10.04</t>
  </si>
  <si>
    <t>Fujitsu Siemens Computers Warszawa 
umowa nr 182</t>
  </si>
  <si>
    <t>256/BŁiI/04/BR</t>
  </si>
  <si>
    <t>Dostawa oprogramowania antywirusowego (wraz ze sprzętem), dla potrzeb Centralnego Węzła Internetowego KGP, oraz oprogramowania na potrzeby biur KGP</t>
  </si>
  <si>
    <t>08.10.04
04.11.04</t>
  </si>
  <si>
    <t>257/BŁiI/04/MSz</t>
  </si>
  <si>
    <t>Budowa linii światłowodowej w relacji ul. Puławska 148/150 - ul. Batorego 5</t>
  </si>
  <si>
    <t>31352200-0</t>
  </si>
  <si>
    <t>23.11.04</t>
  </si>
  <si>
    <t>03.11.04
23.11.04</t>
  </si>
  <si>
    <t>ASTEL Warszawa umowa nr 248</t>
  </si>
  <si>
    <t>ASTEL Warszawa</t>
  </si>
  <si>
    <t>258/BŁiI/04/BG</t>
  </si>
  <si>
    <t>Dostawa:                     
1. czytników kart mikroprocesorowych -106 szt.,                      
2. kart mikroprocesorowych -318 szt.</t>
  </si>
  <si>
    <t>22.10.04
10.11.04</t>
  </si>
  <si>
    <t>2 tygodnie od dnia podpisania umowy do 15.12.2004</t>
  </si>
  <si>
    <t>Biatel Systemy Komputerowe Białystok
umowa nr 227</t>
  </si>
  <si>
    <t>21.12.04</t>
  </si>
  <si>
    <t>259/Cam/04/WP</t>
  </si>
  <si>
    <t>Wykonanie i montaż 37 ścianek aluminiowych w budynkach przy ul. Puławskiej 148/150 oraz przy ul. Domaniewskiej 36/38</t>
  </si>
  <si>
    <t>13.10.04
05.11.04</t>
  </si>
  <si>
    <t>17.12.04</t>
  </si>
  <si>
    <t>Błonie Profile
Błonie
umowa nr 226</t>
  </si>
  <si>
    <t>JAURA Corporation Sp.z.o.o.</t>
  </si>
  <si>
    <t>ERMONT Sp.j.</t>
  </si>
  <si>
    <t>1 protest, bezzasadny</t>
  </si>
  <si>
    <t>260/Cam/04/WP</t>
  </si>
  <si>
    <t>Adaptacja i modernizacja instalacji telewizji przemysłowej, kontroli dostępu, kontroli i sterowania bram wjazdowych, sygnalizacji i alarmu włamania do budynku przy ul. Domaniewskiej 36/38.</t>
  </si>
  <si>
    <t>01.12.04</t>
  </si>
  <si>
    <t>261/BŁiI/04/BR</t>
  </si>
  <si>
    <t xml:space="preserve">Dostawa:                     1) radiotelefonów przewoźnych - 15 kpl. (+-3kpl),                    2). radiotelefonów noszonych - 15 kpl. (+-3kpl),                           3) urządzeń maskujących korespondencję głosową - 20 kpl. (+-3kpl) </t>
  </si>
  <si>
    <t>14.01.2005</t>
  </si>
  <si>
    <t>Consortia Sp.z.o.o. Warszawa 
umowa nr 188</t>
  </si>
  <si>
    <t>262/CLK/04/EM</t>
  </si>
  <si>
    <t>Zakup pomocniczego sprzętu laboratoryjnego do analizy ilościowej morfiny w słomie makowej (rozdrabniacz, młynek, ekstraktor).</t>
  </si>
  <si>
    <t>15.10.04
03.11.04</t>
  </si>
  <si>
    <t>do 4 tygodni od złożenia zamówienia
grudzień  2004</t>
  </si>
  <si>
    <t>IKA POL
 W. Byrski 
Warszawa 
umowa nr 210</t>
  </si>
  <si>
    <t>263/CLK/04/MK</t>
  </si>
  <si>
    <t>Odczynniki do prowadzenia badań w Clk KGP oraz zakup dodatkowych odczynników chemicznych wykorzystywanych w wydziale chemii Clk KGP.</t>
  </si>
  <si>
    <t>24496300-0
24400000-3</t>
  </si>
  <si>
    <t>29.11.04</t>
  </si>
  <si>
    <t>27.10.04
29.11.04</t>
  </si>
  <si>
    <t>zad. 1
61.962,63
zad. 3
12.171,94</t>
  </si>
  <si>
    <t>zad. 1 
Bio-Rad Polska
Warszawa
umowa nr 257
zad. 2 
unieważniony art. 93 u. 1 p. 1
zad. 3 
Cheman S.A. Warszawa 
umowa nr 286</t>
  </si>
  <si>
    <t>zad. 1
61.962,63
zad. 3
12.171,94</t>
  </si>
  <si>
    <t xml:space="preserve">zad. 1 
Bio-Rad Polska
Warszawa
zad. 3 
Cheman S.A. Warszawa </t>
  </si>
  <si>
    <t>264/BŁiI/04/JB</t>
  </si>
  <si>
    <t xml:space="preserve">Dostawa:                        
Zadanie 1. 
- 100 szt.akumulatorów Ni-Cd, 1400 mAh, do r/tlf. Typu M-PA, f-my Ericson,                      
- 30 szt.akumulatorów Ni-Cd, 1700 mAh, do r/tlf typu M-PA f-my Ericson,                                 
- 30 szt. anten krótkich (HELIKAL) do r/tlf. typu M-PA f-my Ericson,            
Zadanie 2.   
-100 szt. akumulatorów, Ni-Cd, 1500 mAh, do r/tlf. tyou MT/MTS serii 2000, f-my Motorola,   
-20 szt.głośniki LS 40, 20 szt. mikrofon MK 401, 
-10 szt. łącznik elastczny do radiotelefonu.                              
Zadanie 3.    
-30 szt. akumulatorów Ni-Cd, 1700 mAh do r/tlf. typu VX 800V, f-my VERTEX,                                                                                      </t>
  </si>
  <si>
    <t>31432000-3</t>
  </si>
  <si>
    <t>2-.10.04
05.11.04</t>
  </si>
  <si>
    <t>do 4 tygodni od podpisania umowy, jednak nie później niż 10.12.04</t>
  </si>
  <si>
    <t>zad. 1 i 3 
unieważniony art. 93 u. 1 p. 1 
zad. 2 
EPA Szczecin
umowa nr 208</t>
  </si>
  <si>
    <t>265/BŁiI/04/JC</t>
  </si>
  <si>
    <t>266/CLK/04/EM</t>
  </si>
  <si>
    <t>15.10.04
02.11.04</t>
  </si>
  <si>
    <t>Merck Sp.z.o.o. Warszawa umowa nr 201</t>
  </si>
  <si>
    <t>267/Cmt/04/WP</t>
  </si>
  <si>
    <t xml:space="preserve"> Dostawa: 1).specjalistycznej patrolowej łodzi motarowej kat. "R-3" o dług. Po pokładzie od 3,90 do 4,50m -22 szt. (+ - 5 szt.), 2).specjalistycznej patrolowej łodzi motorowej hybrydowej kategorji "R-2" o dług. po pokładzie od 5,40 do 6,50 m -22 szt. (+ -5 szt.)  </t>
  </si>
  <si>
    <t>188
52049</t>
  </si>
  <si>
    <t>14 łodzi do 15.12.2004 r.
pozostałe 4 miesiące od daty podpisania umowy</t>
  </si>
  <si>
    <t>Parker Poland Sp.z.o.o. Warszawa 
umowa nr 251</t>
  </si>
  <si>
    <t>268/BŁiI/04/JC</t>
  </si>
  <si>
    <t>Zakupy dla CLK KGP ze środków budżetowych pozostających w dyspozycji CLK KGP:                                   
1. programów,                                      
2. materiałów, podzespołów oraz sprzętu.</t>
  </si>
  <si>
    <t>29.10.04
15.11.04</t>
  </si>
  <si>
    <t>MICROMAN Katowice zadanie II   umowa nr 225
zadanie I unieważnione art..93 u. 1 p. 1</t>
  </si>
  <si>
    <t>Microsystem Synejko Sp.j.</t>
  </si>
  <si>
    <t>MICROMAN Katowice</t>
  </si>
  <si>
    <t>269/CLK/03/UM</t>
  </si>
  <si>
    <t>Meble laboratoryjne dla Wydziału Chemii Clk KGP w celu wyposażenia pomieszczeń laboratoryjnych remontowanego skrzydła budynku przy                             Al. Ujazdowskich 7</t>
  </si>
  <si>
    <t>36123000-9</t>
  </si>
  <si>
    <t>270/BŁiI/04/JG</t>
  </si>
  <si>
    <t>Dostawa sprzętu niezbędnego do rozbudowy centrali DGT 3450 Milenium w obiektach KGP Taborowa, KPRM Parkowa</t>
  </si>
  <si>
    <t>03.11.04
10.11.04</t>
  </si>
  <si>
    <t>DGT Straszyn  Sp.z.o.o.
umowa nr 249</t>
  </si>
  <si>
    <t>Przedsiębiorstwo JUR-TEL II Sp.z.o.o.</t>
  </si>
  <si>
    <t xml:space="preserve">DGT Straszyn </t>
  </si>
  <si>
    <t>271/Ctr/04/HC</t>
  </si>
  <si>
    <t xml:space="preserve">Dostawa opon letnich i zimowych, dętek i ochraniaczy do samochodów osobowych, dostawczych, ciężarowych i autobusów oraz tarcz kół do autobusów </t>
  </si>
  <si>
    <t>do dnia 15.12.2004</t>
  </si>
  <si>
    <t>zad. 1 i 2
43.911,25
zad. 3
14.340,60
zad. 4
11.900,00
zad. 5 i 6 
6.039,00</t>
  </si>
  <si>
    <t>zad. 1 i 2
Carsmot Warszawa 
umowa nr 220
zad. 3
Sowkam Sp.z.o.o.
Ostrów
umowa nr 231
zad. 4
Gumis Sp.z.o.o. Warszawa 
umowa nr 222
zad. 5 i 6 
CSM Trafic Sp.z.o.o.
Warszawa
umowa nr 221</t>
  </si>
  <si>
    <t>zad. 1
30.754,00
zad. 2
18.652,00
zad. 3
15.430,00
zad. 4
14.731,50
zad. 5
1.900,00
zad. 6
6.056,40</t>
  </si>
  <si>
    <t>zad. 1, 2, 3, 5
GUMIS Sp.z.o.o.
zad. 4
umo-Hurt Sp.j.
zad. 6
Sowkam Sp.z.o.o.</t>
  </si>
  <si>
    <t>zad. 1
26.892,18
zad. 2
17.019,08
zad. 3
9.980,00
zad. 4
11.900,00
zad. 5
1.314,00
zad. 6
4.725,00</t>
  </si>
  <si>
    <t xml:space="preserve">Dostawa 19 kpl. komputerowych rejestratorów rozmów telefonicznych i radiowych,obejmująca ich instalację i uruchomienie w KPP na  ter. woj. łódzkiego i mazowieckiego , oraz KP Portów Lotniczych: Warszawa,Poznań,          Szczecin,Rzeszów,           Katowice </t>
  </si>
  <si>
    <t>55
18637</t>
  </si>
  <si>
    <t>09.06.04</t>
  </si>
  <si>
    <t>15.04.04
09.06.04</t>
  </si>
  <si>
    <t>3 tygodnie od podpisania umowy</t>
  </si>
  <si>
    <t>Spółka Inżynierów SIM Sp.z.o.o. Lublin
umowa nr 105</t>
  </si>
  <si>
    <t>DGT Sp.z.o.o. Straszyn</t>
  </si>
  <si>
    <t>3 protesty 
2 oddalone 
1 uwzgledniony</t>
  </si>
  <si>
    <t>06.08.04</t>
  </si>
  <si>
    <t>73/BŁiI/04/RC</t>
  </si>
  <si>
    <t>Dostawa sprzętu do rozbudowy cyfrowej sieci teletransmisyjnej   POLWAN</t>
  </si>
  <si>
    <t>32.20.2</t>
  </si>
  <si>
    <t>83
25806</t>
  </si>
  <si>
    <t>02.09.04</t>
  </si>
  <si>
    <t>27.05.04
02.09.04</t>
  </si>
  <si>
    <t>WINUEL S.A.
Wrocław 
umowa nr 190</t>
  </si>
  <si>
    <t>ComputerLand S.A.</t>
  </si>
  <si>
    <t xml:space="preserve">WINUEL S.A.
Wrocław </t>
  </si>
  <si>
    <t>16.11.04</t>
  </si>
  <si>
    <t>74/BŁiI/04/JK</t>
  </si>
  <si>
    <t>Dostawa wyposażenia do rozbudowy central telefonicznych oraz jego instalacja i uruchomienie w jedenastu centralach DGT-3450 na terenie woj.łódzkiego,mazo-wieckiego i małopolskiego</t>
  </si>
  <si>
    <t>08.06.04</t>
  </si>
  <si>
    <t>24.05.04
08.06.04</t>
  </si>
  <si>
    <t>do 30.06.04</t>
  </si>
  <si>
    <t>DGT Sp.z.o.o. Gdańsk 
umowa nr 77</t>
  </si>
  <si>
    <t>24.06.04</t>
  </si>
  <si>
    <t>75/BŁiI/04/JK</t>
  </si>
  <si>
    <t>Dostawa wyposażenia do rozbudowy central telefnicznych oraz jego instalacja i uruchomienie w ośmiu centralach          M-6550, a także dostawa, instalacja i uruchomienie jednego modułu komutacyjnego         typ. M-6501 wraz z przełącznicą na terenie woj.łódzkiego,dolno-śląskiego,lubelskiego</t>
  </si>
  <si>
    <t>24.05.04
07.06.04</t>
  </si>
  <si>
    <t>MCX Systems Sp.z.o.o. Warszawa umowa nr 76</t>
  </si>
  <si>
    <t>76/BŁiI/04/JK</t>
  </si>
  <si>
    <t>Dostawa wyposażenia do rozbudowy central telefonicznych oraz jego instalacja i uruchomienie w osmiu centralach HICOM firmy Siemens na terenie woj.świętokrzyskiego i zachodniopomorskiego</t>
  </si>
  <si>
    <t>05.04.04
22.04.04</t>
  </si>
  <si>
    <t>Siemens Sp.z.o.o. Warszawa
umowa nr 40</t>
  </si>
  <si>
    <t>21.05.04</t>
  </si>
  <si>
    <t>77/BŁiI/04/MK</t>
  </si>
  <si>
    <t>Dostawa urządzeń  cyfrowych do rozbudowy cyfrowych sieci regionalnych na terenie woj.podkarpa-ckiego,warmińsko- mazurskiego,wielko-polskiego oraz na terenie podległym KSP</t>
  </si>
  <si>
    <t>83
25807</t>
  </si>
  <si>
    <t>04.10.04</t>
  </si>
  <si>
    <t>27.05.04
04.10.04</t>
  </si>
  <si>
    <t>5 miesięcy</t>
  </si>
  <si>
    <t>NEXTIRAONE Polska Warszawa
umowa nr 294</t>
  </si>
  <si>
    <t>Computerland S.A.</t>
  </si>
  <si>
    <t>3 protesty, oddalone</t>
  </si>
  <si>
    <t>31.12.04</t>
  </si>
  <si>
    <t>78/Ctr/04/RS</t>
  </si>
  <si>
    <t>Dwa wózki widłowe o napędzie spalinowym gazowym</t>
  </si>
  <si>
    <t>29.22.1</t>
  </si>
  <si>
    <t>03.06.04</t>
  </si>
  <si>
    <t>17.05.04
03.06.04</t>
  </si>
  <si>
    <t>10-15 tygodni od daty podpisania umowy</t>
  </si>
  <si>
    <t>Techmadex Warszawa umowa nr 88</t>
  </si>
  <si>
    <t>ZEPPELIN Polska Sp.z.o.o.</t>
  </si>
  <si>
    <t xml:space="preserve">Techmadex Warszawa </t>
  </si>
  <si>
    <t>07.07.04</t>
  </si>
  <si>
    <t>79/BŁiI/04/MSz</t>
  </si>
  <si>
    <t xml:space="preserve">Dostawa urządzeń cyfrowych do rozbudowy cyfrowej sieci regionalnej na terenie woj.opolskiego oraz doposażenie węzłów sieci wojewódzkiej KWP Łódź i KPP Grójec </t>
  </si>
  <si>
    <t>63
20556</t>
  </si>
  <si>
    <t>14.06.04</t>
  </si>
  <si>
    <t>21.04.04
14.06.04</t>
  </si>
  <si>
    <t>do 15.12.04</t>
  </si>
  <si>
    <t>WINUEL S.A. Wrocław
umowa nr 116</t>
  </si>
  <si>
    <t>Computex Telecomunicatoin Sp.z.o.o.</t>
  </si>
  <si>
    <t>WINUEL S.A. Wrocław</t>
  </si>
  <si>
    <t>23.08.04</t>
  </si>
  <si>
    <t>80/BŁiI/04/HC (Schengen)</t>
  </si>
  <si>
    <t>Zakup usługi przebudowy systemu poszukiwan w KSIP, budowa interfejsów integrujących bazy danych eksploatowanych w Policji oraz sprzęt</t>
  </si>
  <si>
    <t>28.06.04 (wniosków)</t>
  </si>
  <si>
    <t>08.04.04
28.06.04</t>
  </si>
  <si>
    <t>unieważniony art. 93 u.1 p. 6</t>
  </si>
  <si>
    <t>81/BŁiI/04/WP (Schengen)</t>
  </si>
  <si>
    <t xml:space="preserve">Dostawa cyfrowych urządzeń węzłowych do rozbudowy sieci regionalnych będących kontynuacją budowy cyfrowych sieci, wewnątrz wojewódzkich na terenie woj. lubelskie-go, podlaskiego i pomorskiego </t>
  </si>
  <si>
    <t>82/BŁiI/04/WP</t>
  </si>
  <si>
    <t>Dostawa wyposażenia do rozbudowy central telefonicznych oraz jego instalacja i uruchomienie  w piętnastu centralach ALCATEL na terenie woj.małopolskiego,   kujawsko-pomorskiego i zachodniopomorskiego</t>
  </si>
  <si>
    <t>54
18311</t>
  </si>
  <si>
    <t>14.04.04
04.06.04</t>
  </si>
  <si>
    <t>do 30 czerwca 2004 r.</t>
  </si>
  <si>
    <t>NEXTIRAONE Polska Warszawa
umowa nr 73</t>
  </si>
  <si>
    <t>NEXTIRAONE Polska Warszawa</t>
  </si>
  <si>
    <t>83/Cam/04/WP</t>
  </si>
  <si>
    <t>Wykonanie projektu adaptacji i modernizacji instalacji telewizji przemysłowej, kontroli dostępu, kontroli i sterowania bram rozjazdowych sygnalizacji i alarmu włamania oraz zasilania awaryjnego systemu dla budynku ul. Domaniewska 36/38</t>
  </si>
  <si>
    <t>06.04.04
27.07.04</t>
  </si>
  <si>
    <t>BPBO Budopol  S.A. Warszawa
umowa nr 61</t>
  </si>
  <si>
    <t>ID Elektronics</t>
  </si>
  <si>
    <t>Elektroprojekt S.A.</t>
  </si>
  <si>
    <t>2 protesty
1 oddalony
1 uwzględniony</t>
  </si>
  <si>
    <t>84/Cmt/04/KJ</t>
  </si>
  <si>
    <t>Zadanie 1                       
druki ścisłego zarachowania na papierze offsetowym          
Zadanie 2                       
druki scisłego zarachowania na papierze samokopiującym</t>
  </si>
  <si>
    <t>40/Ckt/05/ BG</t>
  </si>
  <si>
    <t>Odznaczenia resortowe                                      
-"za zasługi dla Policji" -700 szt.,                             
-"zasłużony Policjant" -2.200 szt.</t>
  </si>
  <si>
    <t>08.07.05</t>
  </si>
  <si>
    <t>WSK PZL Świdnik S.A umowa 122</t>
  </si>
  <si>
    <t>01.08.05</t>
  </si>
  <si>
    <t>24.06.05</t>
  </si>
  <si>
    <t>nr 77/2005 poz. 17540
nr 216/2005 poz. 51062</t>
  </si>
  <si>
    <t>19.04.05-24.06.05</t>
  </si>
  <si>
    <t>19000000-6</t>
  </si>
  <si>
    <t>06.04.05-26.04.05</t>
  </si>
  <si>
    <t>8 tygodni</t>
  </si>
  <si>
    <t xml:space="preserve">PPH Polskór </t>
  </si>
  <si>
    <t>WZK NOMA</t>
  </si>
  <si>
    <t>WZK NOMA umowa nr 42</t>
  </si>
  <si>
    <t>36121000-5
36111420-2
36133000-2</t>
  </si>
  <si>
    <t>05.05.05-27.06.05</t>
  </si>
  <si>
    <t>35 dni</t>
  </si>
  <si>
    <t>25.07.05</t>
  </si>
  <si>
    <t>07.04.05-25.04.05</t>
  </si>
  <si>
    <t>14 dni</t>
  </si>
  <si>
    <t>Zad A
Ledax Sp. z o.o. zamówienie  219/HR/05
Zad B
Papierozbyt Sp. J. umowa nr 49</t>
  </si>
  <si>
    <t>Zad A
7.658,63
Zad B
30.158,40</t>
  </si>
  <si>
    <t>Zad A 
ARAMUS 
Zad B
Partner XXI</t>
  </si>
  <si>
    <t>Zad A
5.695,45
Zad B
25.491,90</t>
  </si>
  <si>
    <t>Zad A 
LEDAX
Zad B
WM TRADE</t>
  </si>
  <si>
    <t>24.08.05</t>
  </si>
  <si>
    <t>17.06.05-24.08.05</t>
  </si>
  <si>
    <t>Grupa 1,2,3- 3 miesiące 
Grupa 4- 03.10.06</t>
  </si>
  <si>
    <t>28.04.05</t>
  </si>
  <si>
    <t>12.04.05-28.04.05</t>
  </si>
  <si>
    <t>I dostawa 20 dni
II dosatwa do 18.11.05</t>
  </si>
  <si>
    <t>Victory-Sport Sp. z o.o. umowa nr 53</t>
  </si>
  <si>
    <t>PHU DELTA Sp. z o.o.</t>
  </si>
  <si>
    <t xml:space="preserve">BiK Moda </t>
  </si>
  <si>
    <t>29.04.05-19.05.05</t>
  </si>
  <si>
    <t>unieważniono art.. 93 u 1 p 7</t>
  </si>
  <si>
    <t>1- oddalono</t>
  </si>
  <si>
    <t>2006 rok</t>
  </si>
  <si>
    <t>2007 rok</t>
  </si>
  <si>
    <t>2008 rok</t>
  </si>
  <si>
    <t>2009 rok</t>
  </si>
  <si>
    <t>2010 rok</t>
  </si>
  <si>
    <t>Źródła finansowania (w PLN)</t>
  </si>
  <si>
    <t>Budżet</t>
  </si>
  <si>
    <t>Fundusze pomocowe</t>
  </si>
  <si>
    <t>Inne</t>
  </si>
  <si>
    <t>Data zawarcia</t>
  </si>
  <si>
    <t>Wartość</t>
  </si>
  <si>
    <t>Należyte wykonanie umów (Tak/Nie)</t>
  </si>
  <si>
    <t>Zastosowanie kar umownych (wartość)</t>
  </si>
  <si>
    <t>Czas na przygotowanie ofert</t>
  </si>
  <si>
    <t>Wartość szacunkowa netto 
(w PLN)</t>
  </si>
  <si>
    <t>Dostawa/    Usługa/         Robota budowlana</t>
  </si>
  <si>
    <t>1/BŁiI/05/ MK</t>
  </si>
  <si>
    <t>2/Ctr/05/ HC</t>
  </si>
  <si>
    <t>3/BŁiI/05/ BR</t>
  </si>
  <si>
    <t>Biuro Logistyki Policji</t>
  </si>
  <si>
    <t>Usługa Modernizacji systemu informatycznego KCIK związanej z funkcjonalnością przejęć</t>
  </si>
  <si>
    <t>Zakup rozszerzonej asysty technicznej w zakresie technicznego wsparcia administracji systemy KSIP</t>
  </si>
  <si>
    <t>Zad.1                         
dostawa samochodu osobowego z segm. D/E w policyjnej wersji "OP" -1 szt.       
Zad. 2                   
dostawa samochodu z segm. D/E w policyjnej wersji "OP" -1 szt</t>
  </si>
  <si>
    <t>U</t>
  </si>
  <si>
    <t>D</t>
  </si>
  <si>
    <t xml:space="preserve">ZWR </t>
  </si>
  <si>
    <t>PN</t>
  </si>
  <si>
    <t>Zakup legitymacji służbowych policjanta na lata 2006-2008 wraz z folią holograficzną</t>
  </si>
  <si>
    <t>PO</t>
  </si>
  <si>
    <t>5/BŁiI/05/ JB</t>
  </si>
  <si>
    <r>
      <t xml:space="preserve">Zakup sprzętu komputerowego na potrzeby biur KGP:     </t>
    </r>
    <r>
      <rPr>
        <sz val="9"/>
        <color indexed="12"/>
        <rFont val="Arial CE"/>
        <family val="0"/>
      </rPr>
      <t xml:space="preserve"> 
</t>
    </r>
    <r>
      <rPr>
        <sz val="9"/>
        <color indexed="8"/>
        <rFont val="Arial CE"/>
        <family val="2"/>
      </rPr>
      <t xml:space="preserve">część 1 </t>
    </r>
    <r>
      <rPr>
        <u val="single"/>
        <sz val="9"/>
        <color indexed="12"/>
        <rFont val="Arial CE"/>
        <family val="0"/>
      </rPr>
      <t xml:space="preserve">  </t>
    </r>
    <r>
      <rPr>
        <u val="single"/>
        <sz val="9"/>
        <rFont val="Arial CE"/>
        <family val="0"/>
      </rPr>
      <t xml:space="preserve">             
</t>
    </r>
    <r>
      <rPr>
        <sz val="9"/>
        <rFont val="Arial CE"/>
        <family val="2"/>
      </rPr>
      <t xml:space="preserve">stanowisko komputerowe do zastosowan biurowych szt. 106,                                             
</t>
    </r>
    <r>
      <rPr>
        <sz val="9"/>
        <color indexed="8"/>
        <rFont val="Arial CE"/>
        <family val="2"/>
      </rPr>
      <t xml:space="preserve">część 2  </t>
    </r>
    <r>
      <rPr>
        <sz val="9"/>
        <rFont val="Arial CE"/>
        <family val="2"/>
      </rPr>
      <t xml:space="preserve">   
komputery przenośne typu natebook szt. 13     </t>
    </r>
    <r>
      <rPr>
        <u val="single"/>
        <sz val="9"/>
        <rFont val="Arial CE"/>
        <family val="0"/>
      </rPr>
      <t xml:space="preserve">                                                              
</t>
    </r>
    <r>
      <rPr>
        <sz val="9"/>
        <color indexed="8"/>
        <rFont val="Arial CE"/>
        <family val="2"/>
      </rPr>
      <t xml:space="preserve">część 3       </t>
    </r>
    <r>
      <rPr>
        <sz val="9"/>
        <rFont val="Arial CE"/>
        <family val="0"/>
      </rPr>
      <t xml:space="preserve"> </t>
    </r>
    <r>
      <rPr>
        <sz val="9"/>
        <rFont val="Arial CE"/>
        <family val="2"/>
      </rPr>
      <t xml:space="preserve">                                                    
1. drukarka laserow  szt. 57,                                         
2. skaner kolorowy plaski szt. 13,                                     
3. laserowa drukarka sieciowa szt. 1                   </t>
    </r>
    <r>
      <rPr>
        <sz val="9"/>
        <color indexed="12"/>
        <rFont val="Arial CE"/>
        <family val="0"/>
      </rPr>
      <t xml:space="preserve"> 
</t>
    </r>
    <r>
      <rPr>
        <sz val="9"/>
        <color indexed="8"/>
        <rFont val="Arial CE"/>
        <family val="2"/>
      </rPr>
      <t xml:space="preserve">część 4             </t>
    </r>
    <r>
      <rPr>
        <sz val="9"/>
        <rFont val="Arial CE"/>
        <family val="2"/>
      </rPr>
      <t xml:space="preserve">               
serwer 1 szt.</t>
    </r>
  </si>
  <si>
    <t>Dostawa sprzętu informatycznego:           
a). moduł kryptograficzny HSM 1 szt.,  (44.774,00 brutto)                            
b). kontroler SCSI 1 szt., (793,00 brutto)                            
c). drukarka do personalizacji kart mikroprocesorowych 1 szt., (38.064,00 brutto)                              
d). kartony "bezpiecznych kopert" 10 szt. (cena jedn. 329,40 brutto)</t>
  </si>
  <si>
    <t>107/BŁiI/05/EJ</t>
  </si>
  <si>
    <t>Dostawa stanowisk dostępowych  na rozbudowę policyjnej sieci informatycznej</t>
  </si>
  <si>
    <t>108/BGKG/05/EM</t>
  </si>
  <si>
    <t>Przygotowanie programów edukacyjnych oraz budowa i wdrożenie aplikacji wspomagających nauczanie-wykonanie druku i dystrybucja książki, broszury, rozmówek i zestawu materiałów poglądowych</t>
  </si>
  <si>
    <t>109/BGKG/05/EM</t>
  </si>
  <si>
    <t>Przygotowanie programów edukacyjnych oraz budowa i wdrożenie aplikacji wspomagających nauczanie-opracowanie podręcznika i broszury</t>
  </si>
  <si>
    <t>110/Ckt/05/EM</t>
  </si>
  <si>
    <t>28.11.05</t>
  </si>
  <si>
    <t>19313000-3</t>
  </si>
  <si>
    <t>20.10.05-09.11.05</t>
  </si>
  <si>
    <t>Zadanie A                                            
Papier toaletowy zwykły -60.000 rolek,                                   
Zadanie B                                
Papier toaletowy 60x190 -10.000 rolek</t>
  </si>
  <si>
    <t>Przeprowadzenie szkolenia specjalistycznego w zakresie administrowania krajową siecią stanowisk do elektronicznej rejestracji danych identyfikacyjnych</t>
  </si>
  <si>
    <t>21/Clk/05/ BP</t>
  </si>
  <si>
    <t>22/CLK/05/ BP</t>
  </si>
  <si>
    <t>Zakup urządzeń do szybkiej identyfikacji daktyloskopijnej na wyposażenie jednostek terenowych Policji</t>
  </si>
  <si>
    <t>23/CLK/05/ BP</t>
  </si>
  <si>
    <t>Zakup i instalacja oprogramowania do edycji i generowania plików z danymi ANSI/NIST</t>
  </si>
  <si>
    <t>24/CLK/05/ BP</t>
  </si>
  <si>
    <t>Modernizacja stanowisk do wykonywania fotografii sygnalitycznej               UDZS-1 (85 kpl)</t>
  </si>
  <si>
    <t>25/CLK/05/ BP</t>
  </si>
  <si>
    <t>Modernizacja serwera pocztowego FP</t>
  </si>
  <si>
    <t>26/CLK/05/ BP</t>
  </si>
  <si>
    <t>27/CLK/05/ BP</t>
  </si>
  <si>
    <t>Zakup i wdrożenie stanowisk pełnofunkcyjnych do rejestracji elektronicznej danych identyfikacyjnych osoby oraz przeprowadzenia szkolenia osób obsługujących stanowisko</t>
  </si>
  <si>
    <t>Zakup i instalacja urządzeń do elektronicznego daktyloskopowania oraz przeprowadzenie szkolenia osób obsługujących stanowisko</t>
  </si>
  <si>
    <t>28/Cmt/05/ EM</t>
  </si>
  <si>
    <t>Zadanie 1 pozwolenie na broń w postaci książeczek          
Zadanie 2 pozwolenie na broń w postaci kartek luzem    
Zadanie 3 licencja pracownika ochrony</t>
  </si>
  <si>
    <t>29/Cmt/05/ EM</t>
  </si>
  <si>
    <t>Ręczny miotacz pieprzu - 10.000 szt.</t>
  </si>
  <si>
    <t>Kajdanki szczękowe w ilości 3.000 szt., zgodnie z wymogami techniczno-użytkowymi kajdanek szczękowych</t>
  </si>
  <si>
    <t>31/BŁiI/05 JC</t>
  </si>
  <si>
    <t>16.08.05-02.09.05</t>
  </si>
  <si>
    <t>Zakup sprzętu informatycznego:                  
- serwer archiwizujący 1- szt.,                       
-dyski 73 GB rpm 10000 HP StorgeWorks DS- 2300 -7 szt.,                                        
-dyski 73 GB rpm 10000 w obudowach V7410 - 5 szt.,                                 
- szkolenie 1 osoby</t>
  </si>
  <si>
    <t>125/BSP/05/ BP</t>
  </si>
  <si>
    <t>Projekt Phare 2003 "Walka z przestępczością IV"                                         
-szkolenia w zakresie zarządzania jakością         
- szkolenia w zakresie rozwoju i modernizacji organizacji Policji</t>
  </si>
  <si>
    <t>Wykonanie dokumentacji projektowo-kosztorysowej dot. izolacji ścian i wzmocnienia części stropów piwnic budynku przy ul. Puławskiej 148/150</t>
  </si>
  <si>
    <t>Wariant A
ARTCOM Sp. z o.o.
Wariant B
WOLA INFO S.A</t>
  </si>
  <si>
    <t>Wariant A
219 600,00
Wariant B
180 072,00</t>
  </si>
  <si>
    <t xml:space="preserve">Wariant A
ARTCOM Sp. z o.o.
Wariant B
POINT AS </t>
  </si>
  <si>
    <t>21.10.05-07.11.05</t>
  </si>
  <si>
    <t>1 tydzień od podpisania umowy</t>
  </si>
  <si>
    <t>Grupa III-VI
25 533,38</t>
  </si>
  <si>
    <t>Grupa III-VI
ABM System Sp. z o.o. umowa nr 254</t>
  </si>
  <si>
    <t>05.12.05</t>
  </si>
  <si>
    <t>33236000-6
32342100-7
32352100-6</t>
  </si>
  <si>
    <t>31.10.05-18.11.05</t>
  </si>
  <si>
    <t>Zad 1
Consortia Sp. z o.o. umowa nr 281
Zad 2,3 i 5
unieważniono art. 93 u 1 p 1
Zad 4
EPA Sp. z o.o. umowa nr 278</t>
  </si>
  <si>
    <t>Kompleksowe rozwiązanie współpracy systemu KSIP z Analysts Notebook (wizualizacja danych)  zawierające:                                  
-projekt techniczny poprawnego rozwiązania,                            
-oprogramowanie wraz z licencjami,                         
-36 miesięczny okres gwarancyjny,                    
- realizacja i wdrożenie</t>
  </si>
  <si>
    <t>Dostawa oprogramowania biurowego na potrzeby biur KGP:     
Grupa I                                            
-Ms Office 2003 Win32 Polish MVL + nośnik -120 szt.,                            
-MS Office Pro 2003 Win32 Polish MVL + nośnik -20 szt.,                                    
-,Windows XP Professional PL UPG MVL + nośnik -25 szt.,                                       
-Windows Server Std 2003 polish MVL + nośnik -2 szt.,                        
-Windows Server CAL 2003 Polish MVL Device CAL - 6 szt.                            
Grupa II                             
-Norton ghost 9,0 + nośnik  - 7 szt.,                                  
-WinZip 9 + nośnik -1 szt.,                    
-Setup Factory 7.0.1.0 Deluxe Suite + nośnik - 1 szt.</t>
  </si>
  <si>
    <t>72/BŁiI/05/ BR</t>
  </si>
  <si>
    <t>Zad 2
nie
Zad 3 
nie</t>
  </si>
  <si>
    <t>Zad 2
3 705,55
Zad 3
2 469,94</t>
  </si>
  <si>
    <t>terminowy</t>
  </si>
  <si>
    <t>14.11.05-30.11.05</t>
  </si>
  <si>
    <t>KLIMAT umowa nr 293</t>
  </si>
  <si>
    <t>Zad 1
99 735,00
Zad 2 
53 582,40</t>
  </si>
  <si>
    <t xml:space="preserve">Zad 1
TERMA KLIMA Sp. j.
Zad 2
R&amp;R Termotechnika </t>
  </si>
  <si>
    <t>Zad 1 
9 760,00
Zad 2
14 640,00</t>
  </si>
  <si>
    <t>Zad 1 i 2
Klimat</t>
  </si>
  <si>
    <t>22.12.05</t>
  </si>
  <si>
    <t>08.11.05-24.11.05</t>
  </si>
  <si>
    <t>Auto Bis PEUGEOT umowa nr 263</t>
  </si>
  <si>
    <t>09.12.05</t>
  </si>
  <si>
    <t>33452100-4</t>
  </si>
  <si>
    <t>23.11.05</t>
  </si>
  <si>
    <t>08.11.05-23.11.06</t>
  </si>
  <si>
    <t>14 dni od podpisania umowy</t>
  </si>
  <si>
    <t>NORMA SYSTEM</t>
  </si>
  <si>
    <t>SHADOK AV</t>
  </si>
  <si>
    <t>SHADOK AV umowa nr 234</t>
  </si>
  <si>
    <t>17111000-3
25200000-3</t>
  </si>
  <si>
    <t>do 21.11.05</t>
  </si>
  <si>
    <t>ITWW MORATEX umowa nr 225</t>
  </si>
  <si>
    <t>08.11.05-23.11.05</t>
  </si>
  <si>
    <t>POM Augustów umowa nr 280</t>
  </si>
  <si>
    <t>08.12.05</t>
  </si>
  <si>
    <t>50961000-9</t>
  </si>
  <si>
    <t>do 20.12.05</t>
  </si>
  <si>
    <t>STANIMEX S.C
umowa nr 311</t>
  </si>
  <si>
    <t>30248200-1</t>
  </si>
  <si>
    <t>MALKOM S.C umowa nr 244</t>
  </si>
  <si>
    <t>02.12.05</t>
  </si>
  <si>
    <t>14.11.05-01.12.05</t>
  </si>
  <si>
    <t>MALKOM S.C. Umowa nr 268</t>
  </si>
  <si>
    <t>17.11.05-02.12.05</t>
  </si>
  <si>
    <t xml:space="preserve">ZAKUP:                      
Zadanie 1                              
-kombinezon trzyczęściowy letni f-my "ROBOD" -45 kpl.,                         
Zadanie 2
-maska pełna serii 6000S f-my 3 M z szybą na twarz i oczy -45 kpl.,  
-pochłaniacz przeciwpyłowy do maski serii 6000 S  -45 kpl.,  
-pochłaniacz przeciwgazowy do maski serii 6000 S -45 kpl.,                        
Zadanie3 
-rękawice kwasoodporne "TECHNIK 450" -45 kpl.,                 
Zadanie 4
-kalosze kwasoodporne na obuwie własne -45 kpl.  </t>
  </si>
  <si>
    <t>Wykonanie projektu modernizacji istniejącej instalacji kontroli dostępu i włamania oraz wymiany istniejących elementów stolarki drzwiowej, budowa elementów drobnej architektury - ścianki działowe w budynku przy ul. Puławskiej 148/150 w Warszawie</t>
  </si>
  <si>
    <t>Dostawa naturalnej wody źródlanej ok. 15.000 butelek typu PET   a. 5 l.</t>
  </si>
  <si>
    <t>91/Ctr/05/ HC</t>
  </si>
  <si>
    <t>Zakup opon letnich i zimowych do samochodów osobowych, osobowych terenowych i dostawczych</t>
  </si>
  <si>
    <t>92/Cmt/05/ RS</t>
  </si>
  <si>
    <t>93/Cmt/05/ RS</t>
  </si>
  <si>
    <t>Wykonanie obsługi serwisowej elementów układów hydraulicznych policyjnych śmigłowców Mi-2, W3/3A "Sokół", PZL Kania i układów paliwowych silników PZL 10W i GTW-350 oraz dostaw nowych wyrobów wchodzących w skład w/w układów  na okres 3 lat</t>
  </si>
  <si>
    <t xml:space="preserve">Wykonanie obsługi serwisowej policyjnych śmigłowców typ Mi-2,  W3/3A "Sokół", PZL Kania oraz dostaw nowych wyrobów wchodzących w skład tych śmigłowców na okres 3 lat </t>
  </si>
  <si>
    <t>94/Cmt/05/ EJ</t>
  </si>
  <si>
    <t>Zakup odczynników i materiałów techniki kryminalistycznej do badania DNA  dla Laboratoriów Kryminalistycznych KWP/KSP oraz CLK KGP</t>
  </si>
  <si>
    <t>95/Cmt/05/ JC</t>
  </si>
  <si>
    <t>Zakup etui do legitymacji służbowej policjanta w ilości 10.000 szt</t>
  </si>
  <si>
    <t xml:space="preserve">96/Ckt/05/ UM  </t>
  </si>
  <si>
    <t xml:space="preserve">Zakupy:                         
-mebli biurowych,                                 
-krzeseł biurowych,                          
-mebli do sypialni, jadalni i salonu,                                            
- szaf metalowych,                      
-witryn wystawowych    </t>
  </si>
  <si>
    <t>97/Ckt/05/ MK</t>
  </si>
  <si>
    <t xml:space="preserve">Zadanie A                             
1. kalka maszynowa -10 opk.                                     
2. kalka ołówkowa -20 opk.                                  
3. papier komputerowy -55 opk.                           
4. worki papierowe 2.000 szt.                                     
Zadanie B                           
1. koperty -12.000 szt  </t>
  </si>
  <si>
    <t>98/BŁiI/05/ WP</t>
  </si>
  <si>
    <t>BIP ROMASZ
BIPROM TRAFING S.A</t>
  </si>
  <si>
    <t>28.06.05</t>
  </si>
  <si>
    <t>21.10.05</t>
  </si>
  <si>
    <t>36123000-3</t>
  </si>
  <si>
    <t>19.04.05</t>
  </si>
  <si>
    <t>03.03.05-19.04.05</t>
  </si>
  <si>
    <t xml:space="preserve">30 dni </t>
  </si>
  <si>
    <t>TEHAND umowa nr 33</t>
  </si>
  <si>
    <t>EKO-POL</t>
  </si>
  <si>
    <t>POLTECH Sp. z o.o.</t>
  </si>
  <si>
    <t>25200000-3</t>
  </si>
  <si>
    <t>22.03.05-17.03.05</t>
  </si>
  <si>
    <t>AVIATION Service umowa nr 15</t>
  </si>
  <si>
    <t>32000000-3</t>
  </si>
  <si>
    <t>06.05.05</t>
  </si>
  <si>
    <t>20.04.05-06.05.05</t>
  </si>
  <si>
    <t>6 tygodni</t>
  </si>
  <si>
    <t>CENZIN umowa nr 58</t>
  </si>
  <si>
    <t>24496500-2</t>
  </si>
  <si>
    <t>24496600-3</t>
  </si>
  <si>
    <t>27.12.05</t>
  </si>
  <si>
    <t>34300000-0</t>
  </si>
  <si>
    <t>01.06.05</t>
  </si>
  <si>
    <t>22.03.05-01.06.05</t>
  </si>
  <si>
    <t>143.929,91
40.370,40</t>
  </si>
  <si>
    <t>Tech-Metal umowa mr 95
Inter Cars S.A. umowa nr  94</t>
  </si>
  <si>
    <t>Auto PWAZA</t>
  </si>
  <si>
    <t xml:space="preserve">TODAR </t>
  </si>
  <si>
    <t>05.07.05</t>
  </si>
  <si>
    <t>18131100-7</t>
  </si>
  <si>
    <t>12.05.05</t>
  </si>
  <si>
    <t>08.07.05-15.07.05</t>
  </si>
  <si>
    <t>ITWW Moratex umowa nr 104</t>
  </si>
  <si>
    <t>20.07.05</t>
  </si>
  <si>
    <t>unieważniono art. 93 u 1 p 1</t>
  </si>
  <si>
    <t>45210000-2</t>
  </si>
  <si>
    <t>01.04.05</t>
  </si>
  <si>
    <t>16.03.05-01.04.05</t>
  </si>
  <si>
    <t>Nr 60 poz. 13622</t>
  </si>
  <si>
    <t>30.09.02</t>
  </si>
  <si>
    <t>BUMAR Sp. z o.o.</t>
  </si>
  <si>
    <t xml:space="preserve">ITW Moratex </t>
  </si>
  <si>
    <t>45200000-9</t>
  </si>
  <si>
    <t>19.05.05</t>
  </si>
  <si>
    <t>15.03.05-19.05.05</t>
  </si>
  <si>
    <t>TREBOR umowa nr 84</t>
  </si>
  <si>
    <t>LEMAR</t>
  </si>
  <si>
    <t>TREBOR</t>
  </si>
  <si>
    <t>01.07.05</t>
  </si>
  <si>
    <t>23111100-9</t>
  </si>
  <si>
    <t>Rozbudowa policyjnej sieci informatycznej poprzez zaprojektowanie i wykonanie instalacji okablowania strukturalnego sieci LAN wraz z zasilaniem elektroenergetycznym oraz dostawą i instalację urządzeń aktywnych sieci w wybranych lokalizacjach na terenie 16 województw i KSP Warszawa                               
Grupa I dot. województw: Zachodnio-Pomorskiego, Pomorskiego, Wielkopolskiego i Lubuskiego                                 
Grupa II dot. województw: Warmińsko-Mazurskiego, Podlaskiego, Mazowieckiego, Kujawsko-Pomorskiego i Komendy Stołecznej Policji                                            
Grupa III dot. województw: Dolnośląskiego, Opolskiego, Śląskiego i Łódzkiego                   
Grupa IV dot. województw: Lubelskiego, Podkarpackiego, Świętokrzyskiego i Małopolskiego</t>
  </si>
  <si>
    <t>99/Cmt/05/ BG</t>
  </si>
  <si>
    <t>Zakup dresów sportowych - 240 kpl. (+/- 10%)</t>
  </si>
  <si>
    <t>ZAKUP:                      
A-środki czystości (różne),                         
B-mydło w płynie -5.000 l.,                            
C-mydło toalet. w kostkach -1.200 kg.,                 
D-krem do rąk -5.000 szt.,                               
E-pasta BHP do rąk -800 kg.</t>
  </si>
  <si>
    <t>101/Cmt/05/RS</t>
  </si>
  <si>
    <t>Dostawa przewodów ciśnieniowych na wyposażenie śmigłowców typu Mi-2 i PZL-Kania.</t>
  </si>
  <si>
    <t>102/Ckt/05/JC</t>
  </si>
  <si>
    <t>Zakup odczynników immunoeenzymatycznych dla Wydziału Chemii CLK KGP</t>
  </si>
  <si>
    <t>103/Ckt/05/JC</t>
  </si>
  <si>
    <t>Zakup sprzętu do przygotowywania próbek narkotyków w krwi-automatycznej stacji do ekstrakcji cieczy.</t>
  </si>
  <si>
    <t>104/Cmt/05/IJ</t>
  </si>
  <si>
    <t>Przedłużenie międzyremontowego okresu bezpośredniej eksploatacji 2 silników TW2-117AG i przekładni głównej WR-8A z 10 na 12 lat</t>
  </si>
  <si>
    <t>106/BŁiI/05/JK</t>
  </si>
  <si>
    <t>Remont odtworzenie zniszczonych elementów rampy w budynku magazynowym B przy ul. Kłobuckiej 22</t>
  </si>
  <si>
    <r>
      <t xml:space="preserve">Dostawa:           </t>
    </r>
    <r>
      <rPr>
        <sz val="9"/>
        <color indexed="10"/>
        <rFont val="Arial CE"/>
        <family val="0"/>
      </rPr>
      <t xml:space="preserve"> 
</t>
    </r>
    <r>
      <rPr>
        <sz val="9"/>
        <color indexed="8"/>
        <rFont val="Arial CE"/>
        <family val="2"/>
      </rPr>
      <t>Zadanie 1</t>
    </r>
    <r>
      <rPr>
        <sz val="9"/>
        <color indexed="10"/>
        <rFont val="Arial CE"/>
        <family val="0"/>
      </rPr>
      <t xml:space="preserve"> </t>
    </r>
    <r>
      <rPr>
        <sz val="9"/>
        <rFont val="Arial CE"/>
        <family val="0"/>
      </rPr>
      <t xml:space="preserve">                     
-samochodów osobowych terenowych w policyjnej wersji "OK." -34 szt. (+/- 4)                                
</t>
    </r>
    <r>
      <rPr>
        <sz val="9"/>
        <color indexed="8"/>
        <rFont val="Arial CE"/>
        <family val="2"/>
      </rPr>
      <t>Zadanie 2</t>
    </r>
    <r>
      <rPr>
        <sz val="9"/>
        <color indexed="10"/>
        <rFont val="Arial CE"/>
        <family val="0"/>
      </rPr>
      <t xml:space="preserve"> </t>
    </r>
    <r>
      <rPr>
        <sz val="9"/>
        <rFont val="Arial CE"/>
        <family val="0"/>
      </rPr>
      <t xml:space="preserve">                              
-samochodów osobowych terenowych - 62 szt. (+/- 5)</t>
    </r>
  </si>
  <si>
    <t>PZU S.A
umowa nr 160</t>
  </si>
  <si>
    <t>Zorganizowanie i przeprowadzenie wizyty studyjnej w instytucjach U E dla 11 osób delegowanych przez KGP</t>
  </si>
  <si>
    <t>16.05.04
02.06.04</t>
  </si>
  <si>
    <t>3 do 6 lipca 2004 r.</t>
  </si>
  <si>
    <t>Rajbm-Skania Turs s.c. Warszawa umowa nr 83</t>
  </si>
  <si>
    <t>PZM Travel Sp.z.o.o.</t>
  </si>
  <si>
    <t>Rajbm-Skania Turs s.c. Warszawa</t>
  </si>
  <si>
    <t>25.06.04</t>
  </si>
  <si>
    <t>139/CLK/04/EM</t>
  </si>
  <si>
    <t>Odczynniki i materiały do identyfikacji genetycznej osób podejrzanych i śladów biologicznych</t>
  </si>
  <si>
    <t>03.06.04
25.08.04</t>
  </si>
  <si>
    <t>140/Ckt/04/BG</t>
  </si>
  <si>
    <t>Krzesła obrotowe tapicerowane z podłokietnikiem 200szt.</t>
  </si>
  <si>
    <t>141/Cam/04/WP</t>
  </si>
  <si>
    <t>Wykonanie dokumentacji technicznej na izolację ścian i wzmocnienie stropów piwnic budynku KGP przy ul. Puławskiej</t>
  </si>
  <si>
    <t>14.07.04</t>
  </si>
  <si>
    <t>03.06.04
14.07.04</t>
  </si>
  <si>
    <t>3 miesiące od podpisania umowy</t>
  </si>
  <si>
    <t>unieważniony art. 93 u.1 p. 7</t>
  </si>
  <si>
    <t>1 protest, uznany, ponowne rozpatrzenie ofert</t>
  </si>
  <si>
    <t>142/Cmt/04/HC</t>
  </si>
  <si>
    <t>Naprawa śmigłowca Mi - 8 nr.rej SN-40XP</t>
  </si>
  <si>
    <t>31.05.04
04.06.04</t>
  </si>
  <si>
    <t>Wojskowe Zaklady Lotnicze
Łódż
umowa nr 80</t>
  </si>
  <si>
    <t>143/BŁiI/04/JG</t>
  </si>
  <si>
    <t>Dostawa materiałów eksploatacyjnych na potzreby Biur KGP</t>
  </si>
  <si>
    <t>07.06.04
18.06.04</t>
  </si>
  <si>
    <t>144/Cmt/04/HC</t>
  </si>
  <si>
    <t>Dostawa samochodów osobowych w policyjnej wersji - operacyjno - konwojowej "OK." - 4 szt (+/_ 2 szt )</t>
  </si>
  <si>
    <t>3411.4200-1</t>
  </si>
  <si>
    <t>04.06.04
25.06.04</t>
  </si>
  <si>
    <t>NIVETTE Sp.z.o.o.
Warszawa umowa nr 87</t>
  </si>
  <si>
    <t>Auto Wimar Centrum</t>
  </si>
  <si>
    <t>NIVETTE Sp.z.o.o.
Warszawa</t>
  </si>
  <si>
    <t>08.07.04</t>
  </si>
  <si>
    <t>145/Cmt/04/EM</t>
  </si>
  <si>
    <t>Kombinezon letni wzór AT w ilości 300 szt.</t>
  </si>
  <si>
    <t>18.22.2</t>
  </si>
  <si>
    <t>06.09.04</t>
  </si>
  <si>
    <t>08.07.04
06.09.04</t>
  </si>
  <si>
    <t>IV kw. 2004 i 
II kw. 2005</t>
  </si>
  <si>
    <t>Konfekcjoner Sp.z.o.o. Chrzanów 
umowa nr 152</t>
  </si>
  <si>
    <t>NFM Polska</t>
  </si>
  <si>
    <t xml:space="preserve">Konfekcjoner Sp.z.o.o. Chrzanów </t>
  </si>
  <si>
    <t>07.10.04</t>
  </si>
  <si>
    <t>Biuro Ochrony Informacji Niejawnych
 i Inspekcji</t>
  </si>
  <si>
    <t>146/BONiI/04/BG</t>
  </si>
  <si>
    <t>Przeprowadzenie badań środowiska pracy zgodnie z nakazami PIS w CLK  i BLP</t>
  </si>
  <si>
    <t>08.06.04
05.07.04</t>
  </si>
  <si>
    <t>15 wrzesień 2004 r.</t>
  </si>
  <si>
    <t>147/Cmt/04/RS</t>
  </si>
  <si>
    <t>Dostawa części zamiennych do śmigłowców (19 zadań)</t>
  </si>
  <si>
    <t>30.06.04</t>
  </si>
  <si>
    <t>16.06.04
30.06.04</t>
  </si>
  <si>
    <t>1.
135.434,57
2.
35.016,44
3.
28.032,18</t>
  </si>
  <si>
    <t>1. PHZ CENZIN Warszawa umowa nr 109
2. Aviation Service Sp.z.o.o. Warszawa umowa nr 110
3. ANKOL Chorzelów umowa nr 118</t>
  </si>
  <si>
    <t>29.07.04</t>
  </si>
  <si>
    <t>148/BŁiI/04/RS</t>
  </si>
  <si>
    <t>Dostawa (rozbudowa) sieci teletransmisyjnej UMR-WAN</t>
  </si>
  <si>
    <t>16.06.04
19.07.04</t>
  </si>
  <si>
    <t>1 protest, odrzucony</t>
  </si>
  <si>
    <t>1 odwołanie, uznane</t>
  </si>
  <si>
    <t>149/Ckt/04/BG</t>
  </si>
  <si>
    <t>Krzesło obrotowe tapicerowane z podłokietnikami - 200 szt.                         
 Krzesło ISO -100 szt</t>
  </si>
  <si>
    <t>36.11.1</t>
  </si>
  <si>
    <t>14.06.04
25.06.04</t>
  </si>
  <si>
    <t>2 tygodnie od daty podpisania umowy</t>
  </si>
  <si>
    <t>zad. A 24.644,00
zad. B
6.100,00</t>
  </si>
  <si>
    <t xml:space="preserve">
Jard Sp.z.o.o. Warszawa zadanie A
umowa nr 97
ABES Warszawa zadanie B
zamówienie</t>
  </si>
  <si>
    <t>zad. A
29.572,00
zad. B
7.198,00</t>
  </si>
  <si>
    <t xml:space="preserve">zad A
MIL System
zad. B
Import Export T. Kubicki
</t>
  </si>
  <si>
    <t>150/Cmt/04/RS</t>
  </si>
  <si>
    <t>Dostawa samochodu typu furgon w wersji operacyjno-konwojowej "OK." -1 szt.</t>
  </si>
  <si>
    <t>34114400-3</t>
  </si>
  <si>
    <t>14.06.04
29.06.04</t>
  </si>
  <si>
    <t xml:space="preserve">AUTO-SKAR Sp.z.o.o. Skarżysko Kamienna 
umowa nr 92
</t>
  </si>
  <si>
    <t>22.07.04</t>
  </si>
  <si>
    <t>151/Cam/04/MM</t>
  </si>
  <si>
    <t>Dostawa samochodów osobowych:                              
- z  segmentu "C" w policyjnej  wersji "OK." - 8 szt (+/-2 szt.)                                   
- z  segm."C" w policyjnej  wersji "RD" - 1 szt.                               
- z  segm. "B"  w policyjnej  wersji 'RD" - 1 szt.                                  
- z  segm. "A" w   policyjnej  wersji 'OK-PIES" - 1 szt.                                 
- z  segm. "C/D" w policyjnej  wersji "OP" - 5 szt.  (+/-2 szt.)                                  
 - z  segm."C" w policyjnej  wersji  "OP" - 8 szt.  (+/-3 szt.)                               
- z  segm. "C" w policyjnej  wersji "OP" - 18 szt.   (+/-5 szt.)</t>
  </si>
  <si>
    <t>34114200-1</t>
  </si>
  <si>
    <t>110
32278</t>
  </si>
  <si>
    <t>07.07.04
20.08.04</t>
  </si>
  <si>
    <t>1.    463.882,14
2.       49.950,46
3.      79.568,60
4. 1.861.549,20</t>
  </si>
  <si>
    <t>1.Nivette Sp.z.o.o. Warszawa 
umowa nr 132
2.Skoda Auto Polska S.A.
Poznań
umowa nr 140
3.Moto-Transus Sp.z.o.o. Warszawa
umowa nr 135
4.Frank-Cars Sp.z.o.o. Częstochowa 
umowa nr 134</t>
  </si>
  <si>
    <t>zad. 1
412.339,70
zad. 2
49.950,46
zad. 3
42.973,60
zad. 4
36.595,00
zad. 5
434.997,10
zad. 6
545.683,55
zad. 7
1.278.000,00</t>
  </si>
  <si>
    <t xml:space="preserve">zad. 1 i 6
Nivette Sp.z.o.o.
zad. 2 i 5
Skoda Auto Polska
zad. 3,  4 i 7
Moto Transus Sp.z.o.o.
</t>
  </si>
  <si>
    <t>zad. 1
412.339,70
zad. 2
49.036,46
zad. 3
40.796,30
zad. 4
36.595,00
zad. 5
341.052,20
zad. 6
451.107,20
zad. 7
1.056.276,00</t>
  </si>
  <si>
    <t>zad. 1, 2, 3 i 5
Nivette Sp.z.o.o.
zad. 4
Moto Transus Sp.z.o.o.
zad. 6 i 7
Frank Cars Sp.z.o.o.</t>
  </si>
  <si>
    <t>1 protest,
uwzględniony</t>
  </si>
  <si>
    <t>18.09.04
24.09.04
24.09.04
24.09.04</t>
  </si>
  <si>
    <t>22.10.04</t>
  </si>
  <si>
    <t>zmiana konta bankowego</t>
  </si>
  <si>
    <t>152/Cmt/04/MM</t>
  </si>
  <si>
    <t>Zabudowa na śmigłowcu W-3A nr.rej. SN-32 XP wyciągarki pokładowej typ LUKAS</t>
  </si>
  <si>
    <t>21.07.04</t>
  </si>
  <si>
    <t>23.06.04
21.07.04</t>
  </si>
  <si>
    <t>WSK PZL Świdnik 
umowa nr 128</t>
  </si>
  <si>
    <t>153/BŁiI/04/BR</t>
  </si>
  <si>
    <t>Dostawa następującego sprzętu informatycznego:      
-serwery na potrzeby CWD KGP do internetu,                  
-oprogramowanie</t>
  </si>
  <si>
    <t>27.07.04</t>
  </si>
  <si>
    <t>30.06.04
27.07.04</t>
  </si>
  <si>
    <t>zad. 1
131.977,16
zad. 2
42.778,08</t>
  </si>
  <si>
    <t>NASK Warszawa umowa nr 126</t>
  </si>
  <si>
    <t>zad. 1
218.533,50
zad. 2
42.975,72</t>
  </si>
  <si>
    <t>Solidex Kraków</t>
  </si>
  <si>
    <t xml:space="preserve">NASK Warszawa </t>
  </si>
  <si>
    <t>154/BSK/04/HC</t>
  </si>
  <si>
    <t xml:space="preserve">Adaptacja - zabudowa specjalistyczna samochodów dostawczych:                          
1) Peugeot Boxer typ 330C standard 1 szt. 
2)  Daewo Lublin II szt.1                              
3) Opel Morano szt.1                 
4). Mercedes Vito szt.1                                 
5) Fiat Ducato szt.1                   </t>
  </si>
  <si>
    <t>155/BŁiI/04/BP</t>
  </si>
  <si>
    <t>Sprzęt  informatyczny:     
-zestaw  komputerowy z oprogr. szt.50                 
-notebook szt. 30,            - drukarka laserowa  szt. 30                                                
- drukarka sieciowa  szt. 5                              
- drukarka atramentowa szt. 37                   
-drukarka przenośna          szt. 5,                                         
-skaner  szt. 2</t>
  </si>
  <si>
    <t>30231000-7</t>
  </si>
  <si>
    <t>113
32986</t>
  </si>
  <si>
    <t>01.09.04</t>
  </si>
  <si>
    <t>12.07.04
04.10.04</t>
  </si>
  <si>
    <t>Intertrading Systems Technology Mazowsze Warszawa umowa nr 171</t>
  </si>
  <si>
    <t>MCSI Sp.z.o.o.</t>
  </si>
  <si>
    <t>29.10.04</t>
  </si>
  <si>
    <t>156/BŁiI/04/BP</t>
  </si>
  <si>
    <t>Dostawa oprogramowania biurowego na potrzeby komórek organizacyjnych KGP w ramach umowy SELECT                           -oprogramowanie biurowe MS Office 2003 Win32 Polish MVL -90 licencji</t>
  </si>
  <si>
    <t>05.08.04</t>
  </si>
  <si>
    <t>04.07.04
05.08.04</t>
  </si>
  <si>
    <t>do 2 tygodni od daty podpisania umowy</t>
  </si>
  <si>
    <t>Fujitsu Siemens Computers Sp.z.o.o. Warszawa umowa nr 136</t>
  </si>
  <si>
    <t>Ster-Projekt</t>
  </si>
  <si>
    <t xml:space="preserve">Fujitsu Siemens Computers Sp.z.o.o. Warszawa </t>
  </si>
  <si>
    <t>03.09.04</t>
  </si>
  <si>
    <t>157/Cmt/04/HC</t>
  </si>
  <si>
    <t>Usprawnienie silnika GTD-350 poprzez wykonanie biuletynu technicznego nr. IK - 160/88</t>
  </si>
  <si>
    <t>28.06.04
05.07.04</t>
  </si>
  <si>
    <t>WSK PZL-Rzeszów 
umowa nr 100</t>
  </si>
  <si>
    <t>30.07.04</t>
  </si>
  <si>
    <t>158/Cmt/04/EM</t>
  </si>
  <si>
    <t>Badania kamizelek i hełmów kuloodpornych po upływie gwarancji balistycznej:  
23 próbki  (46 kamizelek),               
2 próbki (4 hełmy)</t>
  </si>
  <si>
    <t>26.07.04</t>
  </si>
  <si>
    <t>09.07.04
26.07.04</t>
  </si>
  <si>
    <t>30 września 2004</t>
  </si>
  <si>
    <t>ITWW Moratex Łódź
umowa nr 102</t>
  </si>
  <si>
    <t>04.08.04</t>
  </si>
  <si>
    <t>159/Ckt/04/BG</t>
  </si>
  <si>
    <t>Dostawa odzieży roboczej</t>
  </si>
  <si>
    <t>18.21.1</t>
  </si>
  <si>
    <t>23.07.04</t>
  </si>
  <si>
    <t>05.07.04
23.07.04</t>
  </si>
  <si>
    <t>PPH ICC Neskor Warszawa 
umowa nr 120</t>
  </si>
  <si>
    <t>ZPH "MAX"</t>
  </si>
  <si>
    <t xml:space="preserve">PPH ICC Neskor Warszawa </t>
  </si>
  <si>
    <t>1 protest,
uznany</t>
  </si>
  <si>
    <t>160/BŁiI/04/JG</t>
  </si>
  <si>
    <t>Zakup informatycznych materiałów eksploatacyjnych na potrzeby Biur KGP</t>
  </si>
  <si>
    <t>3192113-6</t>
  </si>
  <si>
    <t>08.07.04
20.07.04</t>
  </si>
  <si>
    <t>zad. A
39.007,06
zad. B
52.250,16</t>
  </si>
  <si>
    <t>zad.A 
WIA Dombrowicz 
Warszawa 
umowa nr 113
zad. B
MCSI LTD Sp.z.o.o. Warszawa 
umowa nr 117</t>
  </si>
  <si>
    <t>zad. A
46.578,95
zad. B
75.485,99</t>
  </si>
  <si>
    <t>zad. A i B
Dom Handlowy Nauki Sp.z.o.o.</t>
  </si>
  <si>
    <t xml:space="preserve">zad.A 
WIA Dombrowicz 
Warszawa 
zad. B
MCSI LTD Sp.z.o.o. Warszawa 
</t>
  </si>
  <si>
    <t>16.08.04
18.08.04</t>
  </si>
  <si>
    <t>161/Cmt/04/WP</t>
  </si>
  <si>
    <t>Remont główny tarczy sterującej nr. kat. 8-1950-000 do śmigłowców</t>
  </si>
  <si>
    <t>16.07.04</t>
  </si>
  <si>
    <t>12.07.04
16.07.07</t>
  </si>
  <si>
    <t>Wojskowe Zakłady Lotnicze Łódź
umowa nr 108</t>
  </si>
  <si>
    <t>162/BONiI/04/BG</t>
  </si>
  <si>
    <t>13.07.04
29.07.04</t>
  </si>
  <si>
    <t>Techno-Service S.A. Gdańsk
umowa nr 121</t>
  </si>
  <si>
    <t>163/BŁiI/04/BG</t>
  </si>
  <si>
    <t>Dostawa usługi comiesięcznej aktualizacji bazy aktów prawnych oprogramowania LexPolonica dla 100 użytkowników</t>
  </si>
  <si>
    <t>30248300-2</t>
  </si>
  <si>
    <t>1.01.2005 - 31.12.2005</t>
  </si>
  <si>
    <t>164/Ckt/04/BG</t>
  </si>
  <si>
    <t>14.07.04
26.07.04</t>
  </si>
  <si>
    <t>1. 20.779,01
2.     571,11</t>
  </si>
  <si>
    <t xml:space="preserve">1. MTJ-BIS Warszawa umowa nr 107
2. Studio "be" Warszawa zamówienie
</t>
  </si>
  <si>
    <t>wybrane ceny jednostkowe</t>
  </si>
  <si>
    <t>165/Ckt/04/AW</t>
  </si>
  <si>
    <t>a) Kopiarko drukarka cyfrowa-kolor z pakietem startowym 1 szt.  b) kopiarka cyfrowa z pakietem startowym 3 szt.   c) kopiarka analogowa z pakietem startowym 1 szt.</t>
  </si>
  <si>
    <t>16.07.04
27.07.04</t>
  </si>
  <si>
    <t>zad. 1 
46.360,00
zad. 2
15.006,00</t>
  </si>
  <si>
    <t>Konica-Minolta Business Solutions Polska Sp.z.o.o. 
umowa nr 111</t>
  </si>
  <si>
    <t>zad. 1
77.607,86
zad. 2
25.986,00
zad. 3
4.550,60</t>
  </si>
  <si>
    <t xml:space="preserve">zad. 1 i 3
MTT Student Copy
zad. 2
Agrolesing SP
</t>
  </si>
  <si>
    <t>zad. 1
46.360,00
zad. 2
12.517,20
zad. 3
4.270,00</t>
  </si>
  <si>
    <t>zad.1 
Konica Minolta
zad. 2
MTT Student Copy
zad. 3
PHU  Biurotechnika</t>
  </si>
  <si>
    <t>17.08.04</t>
  </si>
  <si>
    <t>166/Cmt/04/KJ</t>
  </si>
  <si>
    <t>Dostawa 1 szt piasty wirnika nośnego nr. kat. 8-1930-000 do smigłowca Mi-8</t>
  </si>
  <si>
    <t>31.08.04
16.09.04</t>
  </si>
  <si>
    <t>75 dni</t>
  </si>
  <si>
    <t>NS Aviation Warszawa umowa nr 177</t>
  </si>
  <si>
    <t>NS AVIATION</t>
  </si>
  <si>
    <t>02.11.04</t>
  </si>
  <si>
    <t>167/Cmt/04/EM</t>
  </si>
  <si>
    <t>1) ochraniacze nóg-3.900 par ,                  ochraniacze przedramienia-             200 szt    2) kamizelka przeciwuderzeniowa-200 szt                               3) rękawice przeciwuderzeniowe 500 par</t>
  </si>
  <si>
    <t>131
38005</t>
  </si>
  <si>
    <t>zad. 1
90 dni od podpisania umowy
zad. 2 i 3
30 dni od podpisania umowy</t>
  </si>
  <si>
    <t>zad. 1
922.320,00
zad. 2
69.296,00
zad. 3
90.280,00</t>
  </si>
  <si>
    <t>zad. 1 i 3 
ITWW Moratex Łódź
umowa nr 160
zad. 2 PPH Polskór Tomaszów Mazow.
umowa nr 163</t>
  </si>
  <si>
    <t>zad. 1
960.641,42
zad. 2
73.688,00
zad. 3
90.280,00</t>
  </si>
  <si>
    <t>zad. 1
PPH Cenzin
zad. 2 i 3
Moratex</t>
  </si>
  <si>
    <t>zad. 1
922.320,00
zad. 2
69.296,00
zad. 3
76.250,00</t>
  </si>
  <si>
    <t>zad. 1
Moratex
zad. 2
PPH Polskór
zad. 3
Galskór</t>
  </si>
  <si>
    <t>1 protest,
oddalony</t>
  </si>
  <si>
    <t>20.10.04
18.10.04</t>
  </si>
  <si>
    <t>168/Cmt/04/JB</t>
  </si>
  <si>
    <t>Dostawa policyjnych kasków ochronnych z osłoną twarzy w ilości 300 kpl.</t>
  </si>
  <si>
    <t>13.08.04</t>
  </si>
  <si>
    <t>22.07.04
13.08.04</t>
  </si>
  <si>
    <t xml:space="preserve">2 miesiące od dnia podpisania umowy do 15.12.1004 </t>
  </si>
  <si>
    <t>169/Cam/04/WP</t>
  </si>
  <si>
    <t>Remont instalacji wewnętrznego ogrzewania w budynku przy ul. Olszewskiej 6</t>
  </si>
  <si>
    <t>26.07.04
30.08.04</t>
  </si>
  <si>
    <t>do 17.12.2004</t>
  </si>
  <si>
    <t>170/BŁiI/04/MK</t>
  </si>
  <si>
    <t>Dostawa i instalacja oprogramowania antywirusowego dla potrzeb  Centralnego Węzła Internetowego KGP</t>
  </si>
  <si>
    <t>do 22 grudnia 2004</t>
  </si>
  <si>
    <t>171/BŁiI/04/EJ</t>
  </si>
  <si>
    <t xml:space="preserve">Dostawa informatycznych materiałów eksploatacyjnych:                      1. tusze,                                        2. tonery,                                           3. pozostałe materiały.    </t>
  </si>
  <si>
    <t>30192113-6</t>
  </si>
  <si>
    <t>132
38257</t>
  </si>
  <si>
    <t>06.10.04</t>
  </si>
  <si>
    <t>06.08.04
06.10.04</t>
  </si>
  <si>
    <t>zad. 1
106.772,31
zad. 2
146.752,41</t>
  </si>
  <si>
    <t>zad. 1 i 2
PW  Multikom Bydgoszcz umowa nr 212
zad. 3 unieważniony 
art. 93 u.1 p. 1</t>
  </si>
  <si>
    <t>zad. 1
240.128,94
zad. 2
343.402,35
zad. 3
683.126,80</t>
  </si>
  <si>
    <t xml:space="preserve">zad. 1 i 3
MCSI Ltd .z.o.o.
zad. 2
Probo Multimedia </t>
  </si>
  <si>
    <t>zad. 1
106.772,31
zad. 2
146.752,41
zad. 3
127.585,70</t>
  </si>
  <si>
    <t>zad. 1 i 2 
PW Multikom
zad. 3
PPHU POLCAN</t>
  </si>
  <si>
    <t>4 protesty,
2 protesty uznano
2 protesty odrzucono</t>
  </si>
  <si>
    <t>1 odwołanie odrzucone</t>
  </si>
  <si>
    <t>25.11.04</t>
  </si>
  <si>
    <t>172/Cmt/04/WP</t>
  </si>
  <si>
    <t>1) Dostawa samochodów osobowych  terenowych w specjalizowanej policyjnej wersji operacyjno-konwojowej "OK."   - 105 szt. (+-20 szt.)                        2) mała więźniarka "MW"  - 4 szt. (+/- 1 szt),   3) duża więźniarka "DW"   (na bazie autobusu)  - 1 szt.</t>
  </si>
  <si>
    <t>34144000-8</t>
  </si>
  <si>
    <t>akta przekazano do prokuratury</t>
  </si>
  <si>
    <t>06.08.04
17.09.04</t>
  </si>
  <si>
    <t>8 tygodni od podpisania umowy</t>
  </si>
  <si>
    <t>zad.1
6.615.084,00
zad. 2
479.460,00
zad. 3
506.300,00</t>
  </si>
  <si>
    <t>zad. 1
Damis Motor Poland Warszawa
umowa nr 154
zad. 2
AUTO-SKAR
Skarżysko Kam.
Umowa nr 149
zad. 3 
Polskie Autobusy 
Warszawa 
umowa nr 148</t>
  </si>
  <si>
    <t>15.10.04
13.10.04
15.10.04</t>
  </si>
  <si>
    <t>brak danych</t>
  </si>
  <si>
    <t>173/BŁiI/04/JB</t>
  </si>
  <si>
    <t>Dostawa urządzeń niezbędnych do przeniesienia, zainstalowania oraz uruchomienia dwóch awiz komputerowych w centrali telefonicznej HICOM 350 firmy SIEMENS</t>
  </si>
  <si>
    <t>32541000-7</t>
  </si>
  <si>
    <t>26.07.04
16.08.04</t>
  </si>
  <si>
    <t>do 15.12.2004</t>
  </si>
  <si>
    <t>Siemens Warszawa umowa nr 145</t>
  </si>
  <si>
    <t>08.10.04</t>
  </si>
  <si>
    <t>174/BŁiI/04/RC</t>
  </si>
  <si>
    <t>Dostawa sprzętu oraz usług instalacyjno-konfiguracyjnych i projektowo-programistycznych umożliwiających zapewnienie bezpiecznego i niezawodnego dostepu użytkowników i aplikacji policyjnych do pozapolicyjnych, a także unijnych systemów informatycznych</t>
  </si>
  <si>
    <t>135
39119</t>
  </si>
  <si>
    <t>11.08.04
13.09.04</t>
  </si>
  <si>
    <t>do 16 listopada 2004 r.</t>
  </si>
  <si>
    <t>175/BŁiI/04/BR</t>
  </si>
  <si>
    <t>Zakup doposażenia do routerów Sisco na potrzeby jednostek terenowych policji woj. małopolskiego</t>
  </si>
  <si>
    <t>30217110-7</t>
  </si>
  <si>
    <t>24.08.04</t>
  </si>
  <si>
    <t>30.07.04
24.08.04</t>
  </si>
  <si>
    <t>6 tygodni od daty podpisania umowy</t>
  </si>
  <si>
    <t>IT Partners Sp.z.o.o.
Kazuń Polski
umowa nr 137</t>
  </si>
  <si>
    <t>IT Partners Sp.z.o.o.
Kazuń Polski</t>
  </si>
  <si>
    <t>29.09.04</t>
  </si>
  <si>
    <t>176/Cmt/04/BP</t>
  </si>
  <si>
    <t>Plecakowe miotacze pieprzu w ilości 30 kpl.</t>
  </si>
  <si>
    <t>29.07.04
25.08.04</t>
  </si>
  <si>
    <t>15.11.04</t>
  </si>
  <si>
    <t>177/Cmt/04/RS</t>
  </si>
  <si>
    <t>Dostawa 4 szt. nowych tłumików THL-65 do śmigłowca W-3 Sokół</t>
  </si>
  <si>
    <t>19.08.04</t>
  </si>
  <si>
    <t>30.07.04
19.08.04</t>
  </si>
  <si>
    <t>WSK-Poznań
umowa nr 141</t>
  </si>
  <si>
    <t>178/BŁiI/04/BR</t>
  </si>
  <si>
    <t>Dostawa radiotelefonów wraz z osprzętem</t>
  </si>
  <si>
    <t>145
41808</t>
  </si>
  <si>
    <t>25.08.04
07.10.04</t>
  </si>
  <si>
    <t>6 tygodni od dnia podpisania umowy</t>
  </si>
  <si>
    <t>zad. 1
3.341.604,40
zad. 2 i 3
2.076.879,20</t>
  </si>
  <si>
    <t>zad. 1 
Radmor S.A. Gdynia 
umowa nr 303
zad. 2 i 3 
Consortia Warszawa 
umowa nr 243</t>
  </si>
  <si>
    <t>zad. 1
4.453.924,76
zad. 2
398.258,02
zad. 3
1.790.925,84</t>
  </si>
  <si>
    <t>zad. 1 i 2
Consortia
zad. 3
EPA Sp.z.o.o.</t>
  </si>
  <si>
    <t>zad. 1
3.341.604,40
zad. 2
338.958,70
zad. 3
1.678.621,18</t>
  </si>
  <si>
    <t>zad. 1
Radmor S.A
zad. 2
MAW Telecom SRP
zad. 3
Consortia</t>
  </si>
  <si>
    <t>6 protestów,
1 oddalony
1 odrzucony
1 częściowo uznane, 
2 zasadny
1 bezzasadny</t>
  </si>
  <si>
    <t>4  odwołania,
2 powtórzenie czynności badania i oceny ofert
2 oddalone</t>
  </si>
  <si>
    <t>28.04.05
10.12.04</t>
  </si>
  <si>
    <t>179/BŁiI/04/JB</t>
  </si>
  <si>
    <t>Wykonanie usługi czyszczenia sprzętu komputerowego posadowionego w serwerowni BŁiI KGP przy ul. Wiśniowej 58</t>
  </si>
  <si>
    <t>50312310-1</t>
  </si>
  <si>
    <t>30.07.04
04.08.04</t>
  </si>
  <si>
    <t>do 30 dni od zawarcia umowy</t>
  </si>
  <si>
    <t>Hawlett-Packard Polska Sp.z.o.o. Warszawa umowa nr 114</t>
  </si>
  <si>
    <t>180/Ctr/04/RS</t>
  </si>
  <si>
    <t>Dostawa samochodu furgon z napędem 4x4 "OK." - 1 szt.</t>
  </si>
  <si>
    <t>05.08.04
01.09.04</t>
  </si>
  <si>
    <t>Citroen-Polska Warszawa
umowa nr 165</t>
  </si>
  <si>
    <t>24.09.04</t>
  </si>
  <si>
    <t>181/Cam/04/MSz</t>
  </si>
  <si>
    <t>Zad.1 Remont pokrycia dachowego papą termozgrzewalną na budynku "B" przy ul. Taborowej 33 b                                Zad. 2 Remont pokrycia dachowego papą termozgrzewalną w budynku kotłowni w Emowie-Radiówek</t>
  </si>
  <si>
    <t>16.08.04
06.09.04</t>
  </si>
  <si>
    <t>zad. 1  
3 tygodnie
zad. 2 
3 tygodnie od daty wprowadzenia na budowę</t>
  </si>
  <si>
    <t>zad. 1
30.416,99
zad. 2
39.336,30</t>
  </si>
  <si>
    <t>Zad 1 
975 003,26 Euro
Zad 2
80 099,10 Euro</t>
  </si>
  <si>
    <t>Zad 1
EMAX S.A
Zad 2
Comarch S.A</t>
  </si>
  <si>
    <t>1 055 102,3 Euro</t>
  </si>
  <si>
    <t>5 
( 4-oddalono, 1-uwzględniony)</t>
  </si>
  <si>
    <t>2 
( 1-umorzono, 1-uwzględniony)</t>
  </si>
  <si>
    <t>Zad 1
1 028 381,92 Euro
Zad 2
1 218 677,52 Euro
Zad 3
548 829,20 Euro
Zad 4
1 458  425,82 Euro</t>
  </si>
  <si>
    <t>4 542 249,72 Euro</t>
  </si>
  <si>
    <t>Zad 1
32 049,86
Zad 2
3 868,41</t>
  </si>
  <si>
    <t>Zad 1
WAMTECHNIK umowa nr 38
Zad 2
ACEL zamówienie nr 213/T/2/05</t>
  </si>
  <si>
    <t>ACEL</t>
  </si>
  <si>
    <t>PEKAR Sp. z o.o.</t>
  </si>
  <si>
    <t>1 
(oddalony)</t>
  </si>
  <si>
    <t>1  
(oddalony)</t>
  </si>
  <si>
    <t>Zad 1
31 865,58
Zad2
1 037,55
Zad 3
67 223,22
Zad 4
1 245,00
Zad 5
175,20
Zad 6
219,81
Zad 7
340,50
Zad 8
6 832,00
Zad 9
13 070,98</t>
  </si>
  <si>
    <t>Zad 2,3,5,6 i 7
BARGO Sp. z o.o. umowa nr 96
Zad 1 i 4
ALTRA Sp. j. umowa nr 97
Zad 9
POLTEL umowa nr 98
Zad 8
DigiLAb Sp. z o.o. umowa 99</t>
  </si>
  <si>
    <t>Zad 1
35 074,27
Zad 2
3 136,25
Zad 3
79 194,64
Zad 4
3 594,12
Zad 5
175,20
Zad 6
440,83
Zad 7
879,00
Zad 8
10 013,76
Zad 9
11 900,98</t>
  </si>
  <si>
    <t xml:space="preserve">Zad 1,2,4
BELPOL
Zad 3 i 9
Poltel
Zad 5
BARGO Sp. z o.o.
Zad 6,7,8
ALTRA </t>
  </si>
  <si>
    <t>Zad 1
31 865,58
Zad 2
1 037,55
Zad 3
67 223,22
Zad 4
1 245,00
Zad 5
175,20
Zad 6
219,81
Zad 7
340,50
Zad 8
6 832,00
Zad 9
11 900,98</t>
  </si>
  <si>
    <t>Zad 9
Poltel
Zad 2,3,5,6,7
BARGO Sp. z o.o.
Zad 1,4
ALTRA 
Zad 8
DigiLAb Sp. z o.o.</t>
  </si>
  <si>
    <t>20.04.05-25.04.05</t>
  </si>
  <si>
    <t>kwota nieustalona</t>
  </si>
  <si>
    <t>Zad 5,6,17 
1 281 218,95
Zad 12
47 824,00
Zad 9
6 869,40
Zad 20
752 453,85
Zad 3,7,8,10,14,15,17 i 19
202 148,71
Zad 13
15 934,98
Zad 4
354 561,40</t>
  </si>
  <si>
    <t>Zad 5,6,17 
STI umowa nr 135
Zad 12
PANALYTICA Sp. z o.o. umowa nr 134
Zad 9
Lencomm Trade International umowa 139
Zad 20
Zakład Tworzyw Sztucznych "MAGMED" umowa nr 144
Zad 3,7,8,10,14,15,17 i 19
AGTES Sp. z o.o. umowa nr 143
Zad 13
EMAPOL Sp. z o.o.umowa nr 140
Zad 4
System Biotech umowa nr 141</t>
  </si>
  <si>
    <t>Zad 1
4 556 515,78
Zad 3
65 831,54
Zad 4
354 561,40
Zad 5
772 193,33
Zad 6
450 870,67
Zad 7
4 440,74
Zad 8
9 146,34
Zad 9
10 991,04
Zad 11
224 127,42
Zad 12
57 388,80
Zad 13
23 933,23
Zad 14
53 072,00
Zad 15
1 968,80
Zad 16
-
Zad 17
187 422,86
Zad 18
30 469,50
Zad 19
9 430,60
Zad 20
752 453,85</t>
  </si>
  <si>
    <t>Zad 8,14,15,19
AGTES Sp. z o.o.
Zad 1
Aplera Polska
Zad 3 Symbios Sp. z o.o.
Zad 4
Syngen Biotech
Zad 5,6,7,9,12, 18
STI
Zad 10
Inter -Medic
Zad 11
Hurt-Chem
Zad 13
Lencomm
Zad 17
Sy,mbion
Zad 20 
Hagmed</t>
  </si>
  <si>
    <t>Zad 1
4 556 515,78
Zad 3
53 921,56
Zad 4
172 696,63
Zad 5
446 302,58
Zad 6
406 458,68
Zad 7
4 148,88
Zad 8
9 146,34
Zad 9
6 869,00
Zad 10
30 955,10
Zad 11
141 466,36
Zad 12
47 824,00
Zad 13
15 934,98
Zad 14
53 072,00
Zad 15
1 642,66
Zad 16
-
Zad 17
41 628,23
Zad 18
22 509,00
Zad 19
9 430,60
Zad 20
428 225,77</t>
  </si>
  <si>
    <t>Zad 1
APLERA POLSKA
Zad 3 i 18
ALAB Sp. z o.o.
Zad 4
AQUALAB
Zad 5,17
Labart
Zad 6
Milipore
Zad 7,8,10,14,19,20
Agtes Sp. z o.o.
Zad 9
Lencomm Sp. j.
Zad 11
Bujno-chemica
Zad 12
Panalityka Sp. z o.o.
Zad 13
Emapol Sp. z o.o.
Zad 15
Merck Sp. z o.o.</t>
  </si>
  <si>
    <t>2
(oddalone)</t>
  </si>
  <si>
    <t>Zad 5,6,17 
24.08.05
Zad 12
Zad 9
Zad 20
06.09.05
Zad 3,7,8,10,14,15,17 i 19
05.09.05
Zad 13
26.08.05
Zad 4
26.08.05</t>
  </si>
  <si>
    <t>2 
( 1-oddalony, 1 - oddalony)</t>
  </si>
  <si>
    <t>5
 ( 2-oddalony, 1- uwzględniony w części, 1-uwzględniony, 1 - odrzucony )</t>
  </si>
  <si>
    <t>3 
( 2 - umorzono, 1- oddalono)</t>
  </si>
  <si>
    <t>09.2005</t>
  </si>
  <si>
    <t xml:space="preserve">NS AVIATION </t>
  </si>
  <si>
    <t xml:space="preserve">ANKOL </t>
  </si>
  <si>
    <t>1 
( oddalony )</t>
  </si>
  <si>
    <t>4
 oddalone</t>
  </si>
  <si>
    <t>1 
uznano</t>
  </si>
  <si>
    <t>Dostawa oprogramowania biurowego na potrzeby biur KGP:     
Grupa I                                            
-Ms Office 2003 Win32 Polish MVL + nośnik -120 szt.,                            
-MS Office Pro 2003 Win32 Polish MVL + nośnik -20 szt.,                                    
-,Windows XP Professional PL UPG MVL + nośnik -25 szt.,                                      
-Windows Server Std 2003 polish MVL + nośnik -2 szt.,                        
-Windows Server CAL 2003 Polish MVL Device CAL - 6 szt.                           
Grupa II                             
-Norton ghost 9,0 + nośnik  - 7 szt.,                                  
-WinZip 9 + nośnik -1 szt.,                    
-Setup Factory 7.0.1.0 Deluxe Suite + nośnik - 1 szt.</t>
  </si>
  <si>
    <t>151/Ckt/05/JuK</t>
  </si>
  <si>
    <t>PKN ORLEN umowa mr 86</t>
  </si>
  <si>
    <t>21.06.05</t>
  </si>
  <si>
    <t>22420000-3</t>
  </si>
  <si>
    <t>16.06.05</t>
  </si>
  <si>
    <t>21.04.05-16.06.05</t>
  </si>
  <si>
    <t>Quak Sekom umowa nr 110</t>
  </si>
  <si>
    <t>SPRINT Sp. z o.o.</t>
  </si>
  <si>
    <t>BETACOM S.A</t>
  </si>
  <si>
    <t>28.07.05</t>
  </si>
  <si>
    <t>34114000-9</t>
  </si>
  <si>
    <t>GERMAZ umowa nr 101</t>
  </si>
  <si>
    <t>ORACLE Polska umowa nr 57</t>
  </si>
  <si>
    <t>24111000-5
24111161-1</t>
  </si>
  <si>
    <t>22.03.05-07.04.05</t>
  </si>
  <si>
    <t>sukcesywne dostawy do 20.12.2005 r.</t>
  </si>
  <si>
    <t>Messar Polska Sp. z o.o.</t>
  </si>
  <si>
    <t>80420000-4</t>
  </si>
  <si>
    <t>31.12.05</t>
  </si>
  <si>
    <t>15.03.05-22.03.05</t>
  </si>
  <si>
    <t>Zespół Szkolno-Wypoczynkowy MSWiA umowa nr 28</t>
  </si>
  <si>
    <t>Ośrodek Wypoczynkowy MARIA</t>
  </si>
  <si>
    <t>Jeleniogórskie Stowarzyszenie Sportowe GWARDIA</t>
  </si>
  <si>
    <t>41110000-3</t>
  </si>
  <si>
    <t>14.04.05</t>
  </si>
  <si>
    <t>na czas nieokreślony</t>
  </si>
  <si>
    <r>
      <t>cena jedn.
1 dm</t>
    </r>
    <r>
      <rPr>
        <vertAlign val="superscript"/>
        <sz val="10"/>
        <rFont val="Arial"/>
        <family val="2"/>
      </rPr>
      <t>3</t>
    </r>
    <r>
      <rPr>
        <sz val="10"/>
        <rFont val="Arial"/>
        <family val="0"/>
      </rPr>
      <t xml:space="preserve"> wody 2,16
1 dm</t>
    </r>
    <r>
      <rPr>
        <vertAlign val="superscript"/>
        <sz val="10"/>
        <rFont val="Arial"/>
        <family val="2"/>
      </rPr>
      <t>3</t>
    </r>
    <r>
      <rPr>
        <sz val="10"/>
        <rFont val="Arial"/>
        <family val="0"/>
      </rPr>
      <t xml:space="preserve"> ścieków 2,65</t>
    </r>
  </si>
  <si>
    <t>MPWiK umowa nr 54</t>
  </si>
  <si>
    <t>MPWiK</t>
  </si>
  <si>
    <t>20.04.05</t>
  </si>
  <si>
    <t>96910000-3</t>
  </si>
  <si>
    <t>PPHU-Ketmat umowa nr 24</t>
  </si>
  <si>
    <t>brak środków</t>
  </si>
  <si>
    <t>30240000-3</t>
  </si>
  <si>
    <t>15.06.05</t>
  </si>
  <si>
    <t>unieważniono z art. 93 u 1 p 1</t>
  </si>
  <si>
    <t>32236000-6</t>
  </si>
  <si>
    <t>20.09.05</t>
  </si>
  <si>
    <t>6 m-cy</t>
  </si>
  <si>
    <t>Część 1,4 i 6
4.073.926,48 Euro
Część 2 i 3
2.698.169,08 Euro
Część 5
44.618,45</t>
  </si>
  <si>
    <t>Część 1,4 i 6
Consortia umowa nr 317 i 319
Część 2 i 3
MAW TELCOM INTERNATION umowa nr  318
Część 5 
RADMOR umowa nr 320</t>
  </si>
  <si>
    <t>Część 1,4i 6
29.11.05
Część 2 i 3
29.11.05
Część 5
30.11.05</t>
  </si>
  <si>
    <t>32420000-3</t>
  </si>
  <si>
    <t>27.06.05</t>
  </si>
  <si>
    <t>Zad 1 
975.003,26 Euro
Zad 2
80.099,10 Euro</t>
  </si>
  <si>
    <t>Zad 1 
EMAX umowa nr 223
Zad 2 
Comarch S.A umowa nr 251</t>
  </si>
  <si>
    <t>Zad 1
18.11.05
Zad 2 
23.11.05</t>
  </si>
  <si>
    <t>32570000-9</t>
  </si>
  <si>
    <t>21.06.05-18.07.05</t>
  </si>
  <si>
    <t>Zad 1 
1.028.381,92 Euro
Zad 2 
1.218.677,52 Euro
Zad 3 
609.175,28 Euro
Zad 4 
1.686.015,00 Euro</t>
  </si>
  <si>
    <t xml:space="preserve">Dostaw radiotelefonów i osprzętu :                           
Partia 1.                                
355 kpl. stacji bazowych + 10650 mb kabla antenowego + 14 zestawów do programowania i serwisowania wraz z dokumentacją + szkolenie 28 osób                                         
Partia 2                
3200 kpl. radiotelefonów przewoźnych + 14 zestawów do programowania i serwisowania + szkolenie 28 osób                                                   
Partia 3                          
1800 kpl. radiotelefonów noszonych + 180 kpl. ładowarek jedno pozycyjnych + 300 kpl. ładowarek sześciopozycyjnych + 28 regeneratorów baterii + 14 zestawów do programowania i serwisowania + szkolenie 28 osób      
Partia 4                       
20 kpl. stacji bazowych z urządzeniami do maskowania i prowadzenia korespondencji + 600 mb kabla antenowego + 20 zestawów do progr. i serw.  + szkolenie 20 osób + 150 kpl. radiotelefonów przewoźnych kamuflowanych + 20 zest. do progr. i serw. + 250 kpl. radiotelefonów noszonych z urządzeniem do maskowania + 20 kpl. regeneratorów baterii + 20 zestawów do progr. i serw. + szkolenie 20 osób + 400 kpl. radiotelefonów noszonych kamuflowanych + 20 zest. do progr i serw. + szkolenie 20 osób + 800 szt. modułów urz. do maskowania + 20 zest. do progr. urz. do maskowania + szkolenie 20 osób             
Partia 5                                    
10 kpl. przewoźnych stacji retransmisyjnych + 5 zest. do progr i serw. w/w stacji + szkolenie 5 osób              
Partia 6         
10 kpl. radiotel. przewoźnych w syst. "Tetra" z terminalami + 5 kpl. zest. do progr. i serw. + szkolenie 5 osób             </t>
  </si>
  <si>
    <t>73/BŁiI/05/ MK</t>
  </si>
  <si>
    <t>Dostawa:                                        
1. urządzeń do budowy regionalnej cyfrowej sieci wewnątrz wojewódzkiej na terenie woj.. Dolnośląskiego- Partia 1                                      
2. stanowisk dostępowych i kart mikroprocesorowych -Partia 2.</t>
  </si>
  <si>
    <t>69/Cmt/05/ EM (wzn. 30/Cmt/05/EM)</t>
  </si>
  <si>
    <t>59/Ckt/05/ BG (wzn.14/Ckt/05/BG)</t>
  </si>
  <si>
    <t>74/BŁiI/05 JK</t>
  </si>
  <si>
    <t>Zakup papieru ksero 
A-4 do kopiowania dwustronnego - 15.000 ryz</t>
  </si>
  <si>
    <t>Wykonywanie obsługi serwisowej zespołów napędowych policyjnych śmiglowców typ Mi-2, W3/3A "Sokół" i PZL "Kania" oraz dostaw nowych wyrobów wchodzących w skład tych zespołów. Umowa zawarta zostanie na okres 3 lat w jej zakres wchodzić będzie:            
-wykonywanie napraw, remontów, przeglądów i serwisu pogwarancyjnego,            
- dostawa zespołów, podzespołów, części zamiennych, dokumentacji oraz specjalnych narządzi.</t>
  </si>
  <si>
    <t>AE</t>
  </si>
  <si>
    <t>81/BOINiI/ 05/EM</t>
  </si>
  <si>
    <t>30250000-6</t>
  </si>
  <si>
    <t>11.07.06</t>
  </si>
  <si>
    <t>30217100-4</t>
  </si>
  <si>
    <t>30.06.05-15.07.05</t>
  </si>
  <si>
    <t>2 tyg od daty podpisania umowy</t>
  </si>
  <si>
    <t>Centrum Komputerowe "MICROMAN" umowa mr 114</t>
  </si>
  <si>
    <t>04.08.05</t>
  </si>
  <si>
    <t>09.08.05</t>
  </si>
  <si>
    <t>do 15.12.05</t>
  </si>
  <si>
    <t>Oracle Polska Sp. z o.o. umowa nr 136</t>
  </si>
  <si>
    <t>23.08.05</t>
  </si>
  <si>
    <t>30191400-8</t>
  </si>
  <si>
    <t xml:space="preserve">1) 14 dni od daty podpisania umowy
2) do dnia 15 lipca 2005 r. </t>
  </si>
  <si>
    <t>zad 1
11 529,00
zad 2 
4 245,60</t>
  </si>
  <si>
    <t>zad 1 
Grand Sp. z o.o. zamówienie 372/I/05
Zad 2 
IBICON zamówienie 342/I/05</t>
  </si>
  <si>
    <t>zad 1 
35 075,00
zad 2 
10 980,00</t>
  </si>
  <si>
    <t>zad 1 
Karton Sp. j
Zad 2 
Grand Sp. z o.o.</t>
  </si>
  <si>
    <t>zad 1 
11 529,00
zad 2
4 245,60</t>
  </si>
  <si>
    <t>zad 1 
Grand Sp. z o.o.
zad 2 
IBICON Sp. z o.o.</t>
  </si>
  <si>
    <t>uznany</t>
  </si>
  <si>
    <t>zad 1
20.07.05
zad 2
07.07.05</t>
  </si>
  <si>
    <t>40000000-2</t>
  </si>
  <si>
    <t>nr 289 poz 67449</t>
  </si>
  <si>
    <t>05.08.05</t>
  </si>
  <si>
    <t>w ciągu 36 h od złożenia wniosku</t>
  </si>
  <si>
    <t>Stołeczne Przedsiębiorstwo Energetyki Cieplnej S.A umowa nr 145</t>
  </si>
  <si>
    <t>02.09.05</t>
  </si>
  <si>
    <t>32582000-6</t>
  </si>
  <si>
    <t>08.07.05-27.07.05</t>
  </si>
  <si>
    <t>2 tyg.</t>
  </si>
  <si>
    <t>74113100-5</t>
  </si>
  <si>
    <t>28.09.05</t>
  </si>
  <si>
    <t>45 dni od daty podpisania umowy</t>
  </si>
  <si>
    <t>30121120-0</t>
  </si>
  <si>
    <t>12.07.05</t>
  </si>
  <si>
    <t>14 dni od daty podpisania umowy</t>
  </si>
  <si>
    <t>zad 1
55 876,00
zad 2 
15 372,00</t>
  </si>
  <si>
    <t>zad 1 
Przedsiębiorstwo Handlowo-Serwisowe Softex Data umowa nr 130
zad 2 
Konica Minolta Buisness Polska umowa nr 123</t>
  </si>
  <si>
    <t>Zad 1 
69 466,80
Zad 2 
26 992,50</t>
  </si>
  <si>
    <t>Zad 1 
55 876,00
Zad 2 
15 372,00</t>
  </si>
  <si>
    <t xml:space="preserve">Zad 1 
Softex Data 
Zad 2 
Konica Minolta  Buisiness </t>
  </si>
  <si>
    <t>Zad 1 
24.08.05
Zad 2 
08.08.05</t>
  </si>
  <si>
    <t>22.07.05</t>
  </si>
  <si>
    <t>07.07.05-22.07.05</t>
  </si>
  <si>
    <t>6 tyg</t>
  </si>
  <si>
    <t>Biuro Projektów Radia i Telewizji "PROTEL" umowa nr 121</t>
  </si>
  <si>
    <t>do 15 lipca 2005</t>
  </si>
  <si>
    <t>Aram Sp. z o.o. umowa nr 93</t>
  </si>
  <si>
    <t>Zad 1
19 517,56
Zad 2
24 321,28</t>
  </si>
  <si>
    <t>Zad 1 
9 962,52
Zad 2
21 973,42</t>
  </si>
  <si>
    <t>Zad 1 i 2 
Aram Sp. z o.o.</t>
  </si>
  <si>
    <t>09.09.05</t>
  </si>
  <si>
    <t>32300000-1</t>
  </si>
  <si>
    <t>14.07.05</t>
  </si>
  <si>
    <t>29.06.05-14.07.05</t>
  </si>
  <si>
    <t>Dave S.C umowa nr 109</t>
  </si>
  <si>
    <t>24.07.05</t>
  </si>
  <si>
    <t>45310000-3
45210000-2
81518000-2</t>
  </si>
  <si>
    <t>15.07.05-10.08.05</t>
  </si>
  <si>
    <t>MFI Sp. z o.o. umowa nr 126</t>
  </si>
  <si>
    <t>PPH Energetyka Sp. z o.o.</t>
  </si>
  <si>
    <t>MFI Sp. z o.o.</t>
  </si>
  <si>
    <t>26.08.05</t>
  </si>
  <si>
    <t>03.08.05</t>
  </si>
  <si>
    <t>18.07.05-03.08.05</t>
  </si>
  <si>
    <t>3 miesiące od daty podpisania umowy</t>
  </si>
  <si>
    <t>Zad 1 
unieważniono art.. 93 u 1 p 1
Zad 2 
25 023,42
Zad 3 
unieważniono aert 93 u 1 p 1
Zad 4 
unieważniono art. 93 u 1 p 1</t>
  </si>
  <si>
    <t>Zad 2 
PHU IMS GRIFFIN Sp. z o.o. umowa nr 137</t>
  </si>
  <si>
    <t>Zad 1
10 211,40
Zad 2
25 023,42
Zad 3 
933,30</t>
  </si>
  <si>
    <t>Zad 1 i 3 
OMC ENUAG
Zad 2
PHU IMS-GRIFFIN Sp. z o.o.</t>
  </si>
  <si>
    <t>Zad 1 
10 211,40
Zad 2
24 375,60
Zad 3 
933,30</t>
  </si>
  <si>
    <t>Zad 1,2 i 3 
OMC ENUAG</t>
  </si>
  <si>
    <t>1 ( oddalony)</t>
  </si>
  <si>
    <t>29.08.05</t>
  </si>
  <si>
    <t>45312000-7
45210000-2</t>
  </si>
  <si>
    <t xml:space="preserve">konsorcujm firm:
- Teletra Kontrans (lider)
- Alma (partner)
- Polixel (partner) 
umowa nr 301 </t>
  </si>
  <si>
    <t>15.12.05</t>
  </si>
  <si>
    <t>Schengen
18 604 985,79</t>
  </si>
  <si>
    <t>30252000-0</t>
  </si>
  <si>
    <t>18.08.05</t>
  </si>
  <si>
    <t>04.01.06</t>
  </si>
  <si>
    <t>08.11.05-04.01.06</t>
  </si>
  <si>
    <t>4 mieięcy od daty podpisania umowy</t>
  </si>
  <si>
    <t>Część II
12.06.06</t>
  </si>
  <si>
    <t>33192400-6</t>
  </si>
  <si>
    <t>10.02.05</t>
  </si>
  <si>
    <t>23.01.05-10.02.05</t>
  </si>
  <si>
    <t>4 tyg od podpisania umowy</t>
  </si>
  <si>
    <t>Stern Weber Polska 
umowa nr 4</t>
  </si>
  <si>
    <t xml:space="preserve">Stern Weber Polska </t>
  </si>
  <si>
    <t>Żywiecka Fabryka Sprzętu Szpitalnego</t>
  </si>
  <si>
    <t>07.03.05</t>
  </si>
  <si>
    <t>poza budżetowe</t>
  </si>
  <si>
    <t>74831300-6</t>
  </si>
  <si>
    <t>02.03.05</t>
  </si>
  <si>
    <t>27.01.05-02.03.05</t>
  </si>
  <si>
    <t>12 miesięcy od daty podpisania umowy</t>
  </si>
  <si>
    <t>cena jednostkowa 
816,91</t>
  </si>
  <si>
    <t>Global Target Comunication umowa nr 10</t>
  </si>
  <si>
    <t>c.jedn.
1 115,08</t>
  </si>
  <si>
    <t>Biuro Współpracy z Zagranicą Tlumaczeń i Reklamy Euro-Buisnes-Grey</t>
  </si>
  <si>
    <t>Global Target Comunication Sp. z o.o.</t>
  </si>
  <si>
    <t>31.03.05</t>
  </si>
  <si>
    <t>50212000-4</t>
  </si>
  <si>
    <t>WSK PZL Rzeszów S.A umowa nr 6</t>
  </si>
  <si>
    <t>16.05.05</t>
  </si>
  <si>
    <t>I tura - maj
II tura - czerwiec</t>
  </si>
  <si>
    <t>Centrum Szkolenia Altylerii umowa nr 61</t>
  </si>
  <si>
    <t>27.05.05</t>
  </si>
  <si>
    <t>05.04.05-21.04.05</t>
  </si>
  <si>
    <t>Sukcesywne dostawy</t>
  </si>
  <si>
    <t>LONZA-NATA umowa nr 35</t>
  </si>
  <si>
    <t>ZHP "CITO"</t>
  </si>
  <si>
    <t>LONZA-NATA</t>
  </si>
  <si>
    <t>09.05.05</t>
  </si>
  <si>
    <t>72518300-4</t>
  </si>
  <si>
    <t>Sukcesywnie</t>
  </si>
  <si>
    <t>Hewlett Packard umowa nr 34</t>
  </si>
  <si>
    <t>25110000-5</t>
  </si>
  <si>
    <t xml:space="preserve">Sukcesywnie do końca 2005 r. </t>
  </si>
  <si>
    <t>GUMIS Sp. z o.o. umowa nr 37</t>
  </si>
  <si>
    <t>21.07.05</t>
  </si>
  <si>
    <t>Kombinet PZL-Hydral S.A umowa nr 151</t>
  </si>
  <si>
    <t>12.08.05</t>
  </si>
  <si>
    <t>Zakup mebli laboratoryjnych dla Wydziału Chemii CLK KGP w celu wyposażenia skrzydła budynku Al.Ujazdowskie 7</t>
  </si>
  <si>
    <t>NZO</t>
  </si>
  <si>
    <t>50/Ckt/05/ JG</t>
  </si>
  <si>
    <t>Zakup odczynników i materiałów do badań genetycznych dla CLK KGP</t>
  </si>
  <si>
    <t>51/Cmt/05/ WP</t>
  </si>
  <si>
    <t>Zakup radiostacji lotniczych typu KY-196A do śmigłowców Mi-2 - 4 szt.</t>
  </si>
  <si>
    <t>52/Ckt/05/ JG</t>
  </si>
  <si>
    <t>53/Ckt/05/ JuK</t>
  </si>
  <si>
    <t>54/Ckt/05/ BR</t>
  </si>
  <si>
    <t>55/BŁiI/05/ BR</t>
  </si>
  <si>
    <t>Dostawa urządzeń z oprogramowaniem do prowadzenia badań fonoskopijnych</t>
  </si>
  <si>
    <t>Zakup odczynnikow i materiałow do identyfikacji osobniczej na potrzeby ekspertyz dla CLK KGP</t>
  </si>
  <si>
    <t>Zakup odczynnikow i materiałow do identyfikacji osobniczej wraz z dodatkowymi odczynnikami na potrzeby bazy DNA dla CLK KGP</t>
  </si>
  <si>
    <t>Upowszechnienie dostępu do zasobów SIS dla jednostek Policji w miastach wojewódzkich - dostawa urządzeń niezbędnych do budowy miejskich sieci teleinformatycznych MAN w 11 miastach wojewódzkich</t>
  </si>
  <si>
    <t>56/BŁiI/05/ MSz</t>
  </si>
  <si>
    <t>Budowa zapasowego centrum danych - zaprojektowanie, budowa oraz wdrożenie pełnej funkcjonalności Zapasowego Centrum Danych (ZCD) w zakresie zasobów teleinformatycznych elsploatowanych centralnie w Policji</t>
  </si>
  <si>
    <t>57/Ctr/05/ WP</t>
  </si>
  <si>
    <t>Zakup części zamiennych do samochodów osobowych wg wykazu samochodów:          
zad.1 -Ford,               
zad.2 -Polonez,                        
zad. 3 -Daewoo,                   
zad. 4 - Fiat Brava,          
zad. 5 - Alfa Romeo,                         
zad. 6 - Lancia,                         
zad. 7. VW Pasat W8...,                   
zad. 8 VW Passat ABS, Transporter                     
zad. 9 -Nissan.</t>
  </si>
  <si>
    <t>58/Cmt/05/ JG</t>
  </si>
  <si>
    <t xml:space="preserve">Dostawa naturalnej wody źródlanej ok. 15.000 butelek typu PET   a. 5 l. </t>
  </si>
  <si>
    <t>Remont odtworzenie zniszczonych elementów rampy w budynku magazynowym B przy ul. Kłobuckiej 21</t>
  </si>
  <si>
    <t>61/Cam/05/ WP</t>
  </si>
  <si>
    <t>Rozbiórka i wykonanie nowego ogrodzenia terenu obiektu KGP przy ul. Iwickiej 14 (wykonanie prac w 2 etapach)</t>
  </si>
  <si>
    <t>62/Cmt/05/ IJ</t>
  </si>
  <si>
    <t>Dostawa paliwa lotniczego JET A-1 -300m3 (+/- 15%)</t>
  </si>
  <si>
    <t>63/BŁiI/05/ BG</t>
  </si>
  <si>
    <t>Dostawa sprzętu informatycznego w postaci urządzen sieciowych :                               
1. Switche - 85 szt.,                 
2. Switche - 5 szt.,                                
3. Switche 8 port FX -1 szt..                                       
4. Switche 24TP+1FX-2 szt.,                                            
5. Switche 12TP+1FX -5szt.,                                           
6. Konwertory G-703-20 szt.</t>
  </si>
  <si>
    <t>64/Cmt/05/ HC</t>
  </si>
  <si>
    <t>Dostawa 6 szt. (+/- 1) samochodów furgon w policyjnej wersji Ambulans Poczty Specjalnej</t>
  </si>
  <si>
    <t>65/BŁiI/05/ MK</t>
  </si>
  <si>
    <t>Zakup rozszerzonej asysty technnicznej w celu utrzymania wydajności i niezawodności działania systemu KSIP (12 miesięcy od dnia podpisania umowy)</t>
  </si>
  <si>
    <t>66/Ckt/05/ BG</t>
  </si>
  <si>
    <t>Zakup gazów technicznych i ciekłego azotu:                 
1. argon-120m3                             
2. hel-250m3,                              
3. azot-70m3,                                       
4. powietrze syntetyczne -210m3,                            
5. wodór-36m3,                                
6. ciekły azot 5.500 kg.</t>
  </si>
  <si>
    <t>67/Cog/05/ EM</t>
  </si>
  <si>
    <t>Obóz kondycyjny dla członków personelu latającego Zarządu Lotnictwa Policyjnego Biura Główny sztab Policji KGP.</t>
  </si>
  <si>
    <t>68/Cam/05/ JuK</t>
  </si>
  <si>
    <t>70/BŁiI/05/ JC</t>
  </si>
  <si>
    <t>Dostawa wody za pomocą sieci wodno-kanalizacyjnej i odprowadzanie ścieków</t>
  </si>
  <si>
    <t>Dostawa sprzetu informatycznego                  
GRUPA I 
1.Serwer - 1 sztuka                                
GRUPA II 
1.Serwer HP 9000 serii rp 3400 lub równoważny (pracujące w konfiguracji klastra) - 2 sztuki  
2.Wspólny system dyskowy  3.Szafa dystrybucyjna 600x1100 mm                           
GRUPA III Zestaw developerski w konfiguracji:
1.Serwer HP 900 RP 4440  
2. System operacyjny HP-UX 11i v1 Enterprise OE  
3.MirrorDisk/UX  
4.Napęd DAT72 w obudowie do montażu rack  
5.Macierz dyskowa HP StorageWorks MSA1000  
6.Usługi  
7.Komputer Notebook                              
GRUPA IV 
1.Serwer - 1 sztuka</t>
  </si>
  <si>
    <t>135/Cam/05/IJ</t>
  </si>
  <si>
    <t>Wywóz odpadów komunalno - bytowych z typowych pojemników, oraz odpadów komunalno - bytowych płynnych z obiektów KGP</t>
  </si>
  <si>
    <t>136/BŁiI/05/MSz</t>
  </si>
  <si>
    <t>Przygotowanie centrum szkolenia Policji do realizacji zadań wynikających z Konwencji Wykonawczej Schengen - organizacja centrum szkoleniowego Schengen na bazie Centrum Szkolenia Policji w Legionowie oraz budowa i wdrożenie Systemu Elektronicznego Wspomagania Nauczania.</t>
  </si>
  <si>
    <t>137/BŁiI/05/JG</t>
  </si>
  <si>
    <t>138/BŁiI/05/JC</t>
  </si>
  <si>
    <t xml:space="preserve">Dostawa podzespołów i części zamiennych do sprzętu informatycznego użytkowanego w biurach KGP </t>
  </si>
  <si>
    <t>Zakup usługi rozbudowy Krajowego Systemu Informacji Policyjnej (KSIP) o System Policyjnej Rejestracji Imprez Masowych (PRIM)</t>
  </si>
  <si>
    <t>139/Ckt/05/BG</t>
  </si>
  <si>
    <t>Zakup:                            
1). Niszczarka z pojemnikiem 20l - 5 szt.                          
2).Niszczarka z pojemnikiem 60l - 20 szt.</t>
  </si>
  <si>
    <t>140/Cam/05/MS</t>
  </si>
  <si>
    <t>Dostawa ciepła do celów: centralnego ogrzewania, przygotowania ciepłej wody użytkowej, wentylacji, technologii</t>
  </si>
  <si>
    <t>141/BŁiI/05/GB</t>
  </si>
  <si>
    <t>SOLIDEX umowa nr 271</t>
  </si>
  <si>
    <t>BIATEL Sysytemy Komputerowe</t>
  </si>
  <si>
    <t>ATM S.A</t>
  </si>
  <si>
    <t>14.12.05</t>
  </si>
  <si>
    <t>15.09.05-03.10.05</t>
  </si>
  <si>
    <t>do 18.11.05</t>
  </si>
  <si>
    <t>ITWW MORATEX umowa nr 172</t>
  </si>
  <si>
    <t>33451000-6
33452100-4</t>
  </si>
  <si>
    <t>05.10.05</t>
  </si>
  <si>
    <t>4 tyg od daty podpisania umowy</t>
  </si>
  <si>
    <t>uniewazniono art. 93 u 1 p 2</t>
  </si>
  <si>
    <t>36122100-3</t>
  </si>
  <si>
    <t>181
185</t>
  </si>
  <si>
    <t>23.09.05-11.10.05</t>
  </si>
  <si>
    <t xml:space="preserve">od dnia 15 listopada 2005 r. </t>
  </si>
  <si>
    <t>Konfekcjoner Sp. z o.o. umowa nr 174</t>
  </si>
  <si>
    <t>Konfekcjoner Sp. z o.o.</t>
  </si>
  <si>
    <t>Galaskór Sp. z o.o.</t>
  </si>
  <si>
    <t>26.10.05</t>
  </si>
  <si>
    <t>23122100-9</t>
  </si>
  <si>
    <t>26.09.05-12.10.05</t>
  </si>
  <si>
    <t>PPH GER-POL umowa nr 191</t>
  </si>
  <si>
    <t>30192118-6</t>
  </si>
  <si>
    <t>17.10.05</t>
  </si>
  <si>
    <t>28.09.05-17.10.05</t>
  </si>
  <si>
    <t>Grupa I
10 750,95
Grupa II
92 659,43</t>
  </si>
  <si>
    <t>Grupa I
SOLO-KOLOS umowa nr 194
Grupa II
MULTIKOM umowa nr 195</t>
  </si>
  <si>
    <t>Grupa I
18 643,30
Grupa II
125 222,25</t>
  </si>
  <si>
    <t>Grupa I i II
VERADA PHU</t>
  </si>
  <si>
    <t xml:space="preserve">Grupa I
SOLO-KOLOS 
Grupa II
MULTIKOM </t>
  </si>
  <si>
    <t>Grupa I i II
08.11.05</t>
  </si>
  <si>
    <t>30216110-0</t>
  </si>
  <si>
    <t>nr 220 
poz. 51876</t>
  </si>
  <si>
    <t>03.10.05-21.11.05</t>
  </si>
  <si>
    <t>ARAM Sp. z o.o. umowa nr 266</t>
  </si>
  <si>
    <t xml:space="preserve">Microsystem-Synejko Sp. j. </t>
  </si>
  <si>
    <t>12.12.05</t>
  </si>
  <si>
    <t>32424000-1</t>
  </si>
  <si>
    <t>04.10.05-24.10.05</t>
  </si>
  <si>
    <t>do 2 miesięcy od daty podpisania umowy</t>
  </si>
  <si>
    <t>24.03.04</t>
  </si>
  <si>
    <t>09.02.04
24.03.04</t>
  </si>
  <si>
    <t>do 30.05.06</t>
  </si>
  <si>
    <t>AUTO SKAR Sp.z.o.o. umowa nr 22</t>
  </si>
  <si>
    <t>Dom Samochodowy GERMAZ</t>
  </si>
  <si>
    <t>Nivette</t>
  </si>
  <si>
    <t>23.04.04</t>
  </si>
  <si>
    <t>13/Ckt/04/EM</t>
  </si>
  <si>
    <t>16.02.04</t>
  </si>
  <si>
    <t>29.01.04
16.02.04</t>
  </si>
  <si>
    <t>1.
21.350,00
2.
11.590,00</t>
  </si>
  <si>
    <t>1. Papierozbyt Warszawa umowa nr 5
2. ARKA Company Warszawa umowa nr 6</t>
  </si>
  <si>
    <t>1.
30.800,00
2. 
20.374,00</t>
  </si>
  <si>
    <t>1. FLESZ
2. 
SOKO</t>
  </si>
  <si>
    <t>1.
19.642,00
2.
11.590,00</t>
  </si>
  <si>
    <t>1. LOBOS Sp.z.o.o.
2. Arka Company</t>
  </si>
  <si>
    <t>27.02.04</t>
  </si>
  <si>
    <t>14/BŁiI/04/JC</t>
  </si>
  <si>
    <t>Dostawa zestawów komputerowych na potrzeby realizacji programu "osoby niepełnosprawne w służbie publicznej"</t>
  </si>
  <si>
    <t>29.01.04
05.02.04</t>
  </si>
  <si>
    <t>ComArch Kraków umowa nr 4</t>
  </si>
  <si>
    <t>PROXER Sp.z.o.o.</t>
  </si>
  <si>
    <t xml:space="preserve">ComArch Kraków </t>
  </si>
  <si>
    <t>09.02.04</t>
  </si>
  <si>
    <t>15/Cmt/04/AW</t>
  </si>
  <si>
    <t>Pakiety do pobierania wymazów z jamy ustnej dla celów Bazy Danych DNA GENOM</t>
  </si>
  <si>
    <t>NZK</t>
  </si>
  <si>
    <t>06.02.04</t>
  </si>
  <si>
    <t>unieważniony art. 27 b u.1 p.1</t>
  </si>
  <si>
    <t>16/Ckt/04/BG</t>
  </si>
  <si>
    <t>Meble biurowe</t>
  </si>
  <si>
    <t>36.12.1</t>
  </si>
  <si>
    <t>24
9160</t>
  </si>
  <si>
    <t>05.04.04</t>
  </si>
  <si>
    <t>18.02.04
05.04.04</t>
  </si>
  <si>
    <t>I- 45 dni od podpisania umowy
II- do 31.08.04</t>
  </si>
  <si>
    <t>MEBLOTEX Radom umowa nr 33</t>
  </si>
  <si>
    <t>FORMA</t>
  </si>
  <si>
    <t xml:space="preserve">MEBLOTEX Radom </t>
  </si>
  <si>
    <t>05.05.04</t>
  </si>
  <si>
    <t>17/Cam/04/MSz</t>
  </si>
  <si>
    <t>B</t>
  </si>
  <si>
    <t>09.02.04
10.03.04</t>
  </si>
  <si>
    <t>18/Cam/06/MSz</t>
  </si>
  <si>
    <t>Remont instalacji wewnętrznej centralnego ogrzewania w budynku przy ul. Olszewskiej 6</t>
  </si>
  <si>
    <t>wycofano postepowanie</t>
  </si>
  <si>
    <t>19/Cmt/04/MM</t>
  </si>
  <si>
    <t>Dostawa części zamiennych do śmigłowców</t>
  </si>
  <si>
    <t>09.02.04
05.05.04</t>
  </si>
  <si>
    <t>75 dni od dnia podpisania umowy</t>
  </si>
  <si>
    <t>20/Cam/04/MSz</t>
  </si>
  <si>
    <t>Wykonanie serwisu pogwarancyjnego systemu zabezpieczeń w obiektach  KGP        ul. Pułwaska, Domaniewska, Iwicka</t>
  </si>
  <si>
    <t>33.20.9</t>
  </si>
  <si>
    <t>15.03.04</t>
  </si>
  <si>
    <t>11.02.04
18.03.04</t>
  </si>
  <si>
    <t>3 lata od 1.04.04</t>
  </si>
  <si>
    <t>SPRINT Olsztyn Oddz. Warszawa umowa nr 13</t>
  </si>
  <si>
    <t>DELSOFT S.A.</t>
  </si>
  <si>
    <t xml:space="preserve">SPRINT Olsztyn Oddz. Warszawa </t>
  </si>
  <si>
    <t>31.03.04</t>
  </si>
  <si>
    <t>21/Cog/04/EM</t>
  </si>
  <si>
    <t>Tłumaczenia</t>
  </si>
  <si>
    <t>74.83.1</t>
  </si>
  <si>
    <t>26
10077</t>
  </si>
  <si>
    <t>23.03.04</t>
  </si>
  <si>
    <t>23.02.04
23.03.04</t>
  </si>
  <si>
    <t>w ciągu 12 miesięcy od daty podpisania umowy</t>
  </si>
  <si>
    <t>912.56 jedno tłumaczenie
142.074,00</t>
  </si>
  <si>
    <t>SULIMA INVESTMENT MANAGAMENT Sp.z.o.o.
Warszawa umowa nr 23</t>
  </si>
  <si>
    <t>1.744,11
jedno tłumaczenie</t>
  </si>
  <si>
    <t>SKRIVANEK Centrum Tłumaczeń Sp.z.o.o.</t>
  </si>
  <si>
    <t>884,50 
jedno tłumaczenie</t>
  </si>
  <si>
    <t>Eurobisiness Gray</t>
  </si>
  <si>
    <t>13.04.04</t>
  </si>
  <si>
    <t>22/Cmt/04/MM</t>
  </si>
  <si>
    <t>Wykonwnie prac dodatkowych ujawnionych przez wykonawcę umowy nr 329/Cmt/MM/352  w toku realizacji czynności przeglądowo -naprawczych silnika Allison 250</t>
  </si>
  <si>
    <t>ZWR/S</t>
  </si>
  <si>
    <t>16.02.04
15.03.04</t>
  </si>
  <si>
    <t>4 tygodnie od dnia podpisania umowy</t>
  </si>
  <si>
    <t>PZL Świdnik umowa nr 26</t>
  </si>
  <si>
    <t>15.04.04</t>
  </si>
  <si>
    <t>23/BŁiI/04/EJ</t>
  </si>
  <si>
    <t>Dostawa licencji do oprogramowania ORACLE   iAS  zainstalowanego na serwerze  mapowym w KMP Gdańsk</t>
  </si>
  <si>
    <t>32.20.1</t>
  </si>
  <si>
    <t>20.02.04
27.02.04</t>
  </si>
  <si>
    <t>2 tygodnie od podpisania umowy</t>
  </si>
  <si>
    <t>ComputerLand Warsawa umowa nr 10</t>
  </si>
  <si>
    <t>ORACLE Polska</t>
  </si>
  <si>
    <t xml:space="preserve">ComputerLand Warsawa </t>
  </si>
  <si>
    <t>11.03.04</t>
  </si>
  <si>
    <t>24/Cam/04/WP</t>
  </si>
  <si>
    <t>Modernizacja węzła cieplnego w budynku socjalnym przy ul. Domaniewskiej 36/38</t>
  </si>
  <si>
    <t>45.33.1</t>
  </si>
  <si>
    <t>25
9503</t>
  </si>
  <si>
    <t>02.04.04</t>
  </si>
  <si>
    <t>20.02.04
02.04.04</t>
  </si>
  <si>
    <t>2 miesiące od zakończenia sezonu grzewczego</t>
  </si>
  <si>
    <t>TEMAT Sp.z.o.o. Warszawa umowa nr 35</t>
  </si>
  <si>
    <t>Hydro Mar PHU</t>
  </si>
  <si>
    <t>PHU Mega-Term</t>
  </si>
  <si>
    <t>1 protest , odrzucony</t>
  </si>
  <si>
    <t>17.05.04</t>
  </si>
  <si>
    <t>25/BŁiI/04/EJ</t>
  </si>
  <si>
    <t>Dostawa informatycznych materiałów eksploatacyjnych</t>
  </si>
  <si>
    <t>29
11498</t>
  </si>
  <si>
    <t>27.02.04
14.04.04</t>
  </si>
  <si>
    <t>zad. 1
MCSI Ltd Warszawa  umowa nr 36</t>
  </si>
  <si>
    <t>zad. 1
423.098,00
zad. 2
346.481,66
zad. 3
227.079,62</t>
  </si>
  <si>
    <t>zad. 1i 2
SOFTHART
zad. 3
PHU POLCAN</t>
  </si>
  <si>
    <t>zad. 1
252.853,66
zad. 2
187.064,06
zad. 3
216.902,70</t>
  </si>
  <si>
    <t xml:space="preserve">zad. 1 i 2
PHU POLCAN
zad. 3
MCSI Ltd
</t>
  </si>
  <si>
    <t>10.05.04</t>
  </si>
  <si>
    <t>26/Cmt/04/EM</t>
  </si>
  <si>
    <t>Amunicja: BĄK      CHRABĄSZCZ,     SABOT</t>
  </si>
  <si>
    <t>23.02.04
09.03.04</t>
  </si>
  <si>
    <t>30.09.04</t>
  </si>
  <si>
    <t>FAM Pionki
Pionki
umowa nr 11</t>
  </si>
  <si>
    <t>27/BŁiI/04/JB</t>
  </si>
  <si>
    <t>Dostawa sprzętu informatycznego na odbudowę rezerwy sprzętowej dla biur KGP</t>
  </si>
  <si>
    <t>29
11499</t>
  </si>
  <si>
    <t>19.04.04</t>
  </si>
  <si>
    <t>27.02.04
19.04.04</t>
  </si>
  <si>
    <t>SEKWENCJA Kłobuck
umowa nr 52</t>
  </si>
  <si>
    <t>ProSystem S.A.</t>
  </si>
  <si>
    <t>ARAM Sp.z.o.o.</t>
  </si>
  <si>
    <t>01.06.04</t>
  </si>
  <si>
    <t>21.06.2004</t>
  </si>
  <si>
    <t>28/Cmt/04/EM</t>
  </si>
  <si>
    <t>Nabój pistoletowy,   
Makarow, PARA       
Nabój rewolwerowy    KOS,WILGA,ZIĘBA  
Nabój pośredni z poc.FMJ z rdzeniem stalowym              
Nabój pośredni smugowy</t>
  </si>
  <si>
    <t>23.02.04
10.03.04</t>
  </si>
  <si>
    <t>Z-dy Metalowe MESKO S.A. Skarżysko Kamienna
umowa nr 17</t>
  </si>
  <si>
    <t>29/Cmt/04/EM</t>
  </si>
  <si>
    <t>Granat Hukowo-Błyskowy "NICO"</t>
  </si>
  <si>
    <t>25.02.04
10.03.04</t>
  </si>
  <si>
    <t>JMS-GRIFIN Szczecin
umowa nr 9</t>
  </si>
  <si>
    <t>17.03.04</t>
  </si>
  <si>
    <t>30/Ckt/04/BG</t>
  </si>
  <si>
    <t>Artykuły kancelaryjno-biurowe</t>
  </si>
  <si>
    <t>22.22.1</t>
  </si>
  <si>
    <t>12.03.04</t>
  </si>
  <si>
    <t>26.02.04
12.03.04</t>
  </si>
  <si>
    <t>21 dni od podpisania umowy</t>
  </si>
  <si>
    <t>Papierozbyt 
Warszawa 
umowa nr 12</t>
  </si>
  <si>
    <t>Grzegórska Sp.z.o.o.</t>
  </si>
  <si>
    <t>01.04.04</t>
  </si>
  <si>
    <t>31/Cmt/04/JG</t>
  </si>
  <si>
    <t>Kamizelka kuloodporna kamuflowana 10.000 szt.</t>
  </si>
  <si>
    <t xml:space="preserve"> PN</t>
  </si>
  <si>
    <t>37 
14077</t>
  </si>
  <si>
    <t>12.05.04</t>
  </si>
  <si>
    <t>12.03.04-12.05.04</t>
  </si>
  <si>
    <t>ITWW MORATEX Łódź
umowa nr 71</t>
  </si>
  <si>
    <t>PHZ BUMAR</t>
  </si>
  <si>
    <t>16.06.04</t>
  </si>
  <si>
    <t>32/BŁiI/04/MK</t>
  </si>
  <si>
    <t>Zaprojektowanie i implementacja sieci LAN obiekt Wiśniowa KGP ul. Wiśniowa 58</t>
  </si>
  <si>
    <t>45.31.4</t>
  </si>
  <si>
    <t>PO/ZS</t>
  </si>
  <si>
    <t>04.03.04
12.03.04</t>
  </si>
  <si>
    <t>8 tyg. od podpisania umowy</t>
  </si>
  <si>
    <t>PROKOM Warszawa 
umowa nr 42</t>
  </si>
  <si>
    <t>Solidex S.A.</t>
  </si>
  <si>
    <t xml:space="preserve">PROKOM Warszawa </t>
  </si>
  <si>
    <t>13.05.04</t>
  </si>
  <si>
    <t>31.08.04</t>
  </si>
  <si>
    <t>33/Cmt/04/HC</t>
  </si>
  <si>
    <t>Zakup lekkiego transportera opancerzonego dla AT"LTO"       szt-2</t>
  </si>
  <si>
    <t>05.03.04
14.04.04</t>
  </si>
  <si>
    <t>15.10.04</t>
  </si>
  <si>
    <t>34/Ckt/04/JG</t>
  </si>
  <si>
    <t>Przedmioty i materiały do utrzymania czystości</t>
  </si>
  <si>
    <t>26.02.04
15.03.04</t>
  </si>
  <si>
    <t>21 dni od przyjęcia zamówienia do realizacji</t>
  </si>
  <si>
    <t>SWISSPOL Ltd
Wrocław
umowa nr 19</t>
  </si>
  <si>
    <t>ALPAP Sp.z.o.o.</t>
  </si>
  <si>
    <t>SWISSPOL Ltd
Wrocław</t>
  </si>
  <si>
    <t>35/BŁiI/04/MK</t>
  </si>
  <si>
    <t>Zakup usługi serwisowej systemu wywiadu i analizy kryminalnej SMI eksploatowanych w BSK i CBŚ/KGP</t>
  </si>
  <si>
    <t>ACSYS BSC Warszawa 
umowa nr 74</t>
  </si>
  <si>
    <t>07.06.04</t>
  </si>
  <si>
    <t>36/Ctr/04/HC</t>
  </si>
  <si>
    <t>Samochód o podwyższonych parametrach "OP"-1 szt. "OP"-2 szt.                              
Mikrobus 6-9 miejscowy -1 szt.                             
Mikrobus 6-9 miejscowy o podwyższonym standardzie 1 -szt.</t>
  </si>
  <si>
    <t>34.10.2</t>
  </si>
  <si>
    <t>25.02.04
17.03.04</t>
  </si>
  <si>
    <t>30 dni od zawarcia umowy</t>
  </si>
  <si>
    <t>Kulczyk Tradex Poznań 
zadanie 4
umowa nr 24
zadanie 1, 2, 3 unieważnione art.27b u. 1 p. 1</t>
  </si>
  <si>
    <t>AUTO Viva Sp.z.o.o.</t>
  </si>
  <si>
    <t>Kulczyk Tradex</t>
  </si>
  <si>
    <t>07.04.04</t>
  </si>
  <si>
    <t>37/BŁiI/04/JB</t>
  </si>
  <si>
    <t>Dostawa sprzętu niezbędnego do rozbudowy systemu SMES Plus- monitoringu  elementów infrastruktury teletechnicznej BŁiI</t>
  </si>
  <si>
    <t>02.03.04
17.03.04</t>
  </si>
  <si>
    <t>45 dni od podpisania umowy</t>
  </si>
  <si>
    <t>PPHU Contact O/K Kielce
umowa nr 18</t>
  </si>
  <si>
    <t>06.04.04</t>
  </si>
  <si>
    <t>38/Cmt/04/BP</t>
  </si>
  <si>
    <t>Dostawa paliwa lotniczego JET             A-1-240m2 (+/-15%)</t>
  </si>
  <si>
    <t>16.04.04</t>
  </si>
  <si>
    <t>02.03.04
16.04.04</t>
  </si>
  <si>
    <t>PKN Orlen Płock
umowa nr 34</t>
  </si>
  <si>
    <t>21.04.06</t>
  </si>
  <si>
    <t>39/Cmt/04/BP</t>
  </si>
  <si>
    <t>Zestawy walizkowe do wstępnej identyfikacji środków odurzających i substancji psychotropowych oraz odczynniki uzupełniające do w/w zestawów</t>
  </si>
  <si>
    <t>24.13.1</t>
  </si>
  <si>
    <t>40
14703</t>
  </si>
  <si>
    <t>18.03.04
05.05.04</t>
  </si>
  <si>
    <t>do 4 miesięcy od dnia podpisania umowy</t>
  </si>
  <si>
    <t>Polskie Odczynniki Chemiczne  Gliwice
umowa nr 75</t>
  </si>
  <si>
    <t>Stanimex S.c.</t>
  </si>
  <si>
    <t>Polskie Odczynniki Chemiczne  Gliwice</t>
  </si>
  <si>
    <t>18.06.04</t>
  </si>
  <si>
    <t>40/Ctr/04/RS</t>
  </si>
  <si>
    <t>Części zamienne do samochodów FSO/DAEWOO, Polonez, Espero,Nubira oraz Fiat Brava</t>
  </si>
  <si>
    <t>34.30.1
34.30.2
34.30.3
31.61.1
31.61.2</t>
  </si>
  <si>
    <t>26.03.04</t>
  </si>
  <si>
    <t>09.03.04
26.03.04</t>
  </si>
  <si>
    <t>TECH METAL Warszawa 
umowa nr 27</t>
  </si>
  <si>
    <t>PHU Motocombi</t>
  </si>
  <si>
    <t>Corsmot Sp.z.o.o.</t>
  </si>
  <si>
    <t>41/BŁiI/04/MK</t>
  </si>
  <si>
    <t xml:space="preserve">Zakup rozszerzonej asysty technicznej w celu utrzymania wydajności i niezawodności działania systemu KSIP na usługi rozszerzonej asysty tech.skladać się będą:   -usługi pogwarancyjne ORACLE POLSKA         - usługi wsparcia administracji ze strony ORACLE POLSKA </t>
  </si>
  <si>
    <t>72.20.3</t>
  </si>
  <si>
    <t>01.03.04
15.03.04</t>
  </si>
  <si>
    <t>12 miesięcy od podpisania umowy</t>
  </si>
  <si>
    <t>ORACLE Polska Warszawa
umowa nr 43</t>
  </si>
  <si>
    <t>42/Cmt/04/EM</t>
  </si>
  <si>
    <t>Druki ścisłego zarachowania</t>
  </si>
  <si>
    <t>01.03.04
24.03.04</t>
  </si>
  <si>
    <t>do 30.04.04</t>
  </si>
  <si>
    <t>AMAT DRUK Piotrków Tryb.
umowa nr 20</t>
  </si>
  <si>
    <t>Oficyna Wydawnictw Różnych</t>
  </si>
  <si>
    <t>AMAT DRUK Piotrków Tryb.</t>
  </si>
  <si>
    <t>43/Cmt/04/EM</t>
  </si>
  <si>
    <t>Pozwolenia na broń   Licencje pracowników ochrony</t>
  </si>
  <si>
    <t>03.03.04
24.03.04</t>
  </si>
  <si>
    <t>unieważniony art. 27b u.1 p.1</t>
  </si>
  <si>
    <t>44/BŁiI/04/JB</t>
  </si>
  <si>
    <t>Dostawa systemu informatycznego służby logistyki Policji (ZSOL) w  zakresie kadr, finansów       (księgowości ) i płac</t>
  </si>
  <si>
    <t>65
21172</t>
  </si>
  <si>
    <t>17.01.05</t>
  </si>
  <si>
    <t>29.04.04
17.01.05</t>
  </si>
  <si>
    <t>do 31.12.04</t>
  </si>
  <si>
    <t>unieważniony art. 93 u.1 p.6 
powtórnie
unieważniony art. 93 u.1 p.7</t>
  </si>
  <si>
    <t>1 protest, oddalony</t>
  </si>
  <si>
    <t>odwołanie oddalone</t>
  </si>
  <si>
    <t>45/Cam/04/JC</t>
  </si>
  <si>
    <t>Wykonwnie dezynsekcji i deratyracji w obiektach KGP</t>
  </si>
  <si>
    <t>19.03.04</t>
  </si>
  <si>
    <t>09.03.04
19.03.04</t>
  </si>
  <si>
    <t>0,16/m2
0,14 zł/m2
ceny jednostkowe</t>
  </si>
  <si>
    <t>F-ma PIF-PAF Warszawa umowa nr 16</t>
  </si>
  <si>
    <t>0,55 zł/m2
0,73 zł/m2
ceny jednostkowe</t>
  </si>
  <si>
    <t>FU-H Stbolix W-wa</t>
  </si>
  <si>
    <t xml:space="preserve">F-ma PIF-PAF Warszawa </t>
  </si>
  <si>
    <t>46/BŁiI/04/JK</t>
  </si>
  <si>
    <t>Zakup usług eksploatacyjnych,serwisowych i gwarancyjnych dla użytkowanego w Policji dostepu do zasobów systemow CKSSITA oraz systemu ARIP</t>
  </si>
  <si>
    <t>wniosek wycofano</t>
  </si>
  <si>
    <t>47/CLK/04/AW</t>
  </si>
  <si>
    <t>Zakup odczynników do analizatora immunologicznego EVOLIS</t>
  </si>
  <si>
    <t>17.03.04
06.04.04</t>
  </si>
  <si>
    <t>4 tygodnie od daty podpisania umowy</t>
  </si>
  <si>
    <t>BioRad Polska Warszawa umowa nr 29</t>
  </si>
  <si>
    <t>21.04.04</t>
  </si>
  <si>
    <t>48/Cam/04/MSz</t>
  </si>
  <si>
    <t>27.04.04</t>
  </si>
  <si>
    <t>24.03.04
27.04.04</t>
  </si>
  <si>
    <t>21 dni od przyjecia zamówienia</t>
  </si>
  <si>
    <t>unieważniony art. 93 u.1 p.2</t>
  </si>
  <si>
    <t>49/BF/04/AW</t>
  </si>
  <si>
    <t>Zakup usług przewozowych (bilety  lotnicze, kolejowe,   autokarowe,       promowe)</t>
  </si>
  <si>
    <t>72
23255</t>
  </si>
  <si>
    <t>23.06.04</t>
  </si>
  <si>
    <t>12.05.04
23.06.04</t>
  </si>
  <si>
    <t>SAZ S.A. Biuro Podróży First Class Warszawa umowa nr 112</t>
  </si>
  <si>
    <t>12.08.04</t>
  </si>
  <si>
    <t>50/BŁiI/04/JC</t>
  </si>
  <si>
    <t>Stanowisko dostępowe wraz z oprogramowaniem szt. 650,                             
drukarka laserowa szt.650,  karta mikroprocesowa szt.1950</t>
  </si>
  <si>
    <t>45
15865</t>
  </si>
  <si>
    <t>15.06.04</t>
  </si>
  <si>
    <t>26.03.04
15.06.04</t>
  </si>
  <si>
    <t>3 tygodnie od daty podpisania umowy</t>
  </si>
  <si>
    <t>STER PROJEKT Warszawa umowa nr 293</t>
  </si>
  <si>
    <t>Consortia Sp.z.o.o.</t>
  </si>
  <si>
    <t>Biatel S.A.</t>
  </si>
  <si>
    <t>12 protestów, 
5 uwzględnionych
1 oddalony,
4 odrzucone 
2 uznane</t>
  </si>
  <si>
    <t>2 odwołania , oddalone</t>
  </si>
  <si>
    <t>05.01.05</t>
  </si>
  <si>
    <t>24.03.2005</t>
  </si>
  <si>
    <t>51/BŁiI/04/JK</t>
  </si>
  <si>
    <t>Oprogramowanie biurowe SELECT na potrzeby CLK KGP           ( System DNA )</t>
  </si>
  <si>
    <t>72.02.02</t>
  </si>
  <si>
    <t>25.03.04
07.04.04</t>
  </si>
  <si>
    <t>Telex S.A. Poznań 
umowa nr 32</t>
  </si>
  <si>
    <t>Lumena Sp.z.o.o.</t>
  </si>
  <si>
    <t xml:space="preserve">Telex S.A. Poznań </t>
  </si>
  <si>
    <t>22.04.04</t>
  </si>
  <si>
    <t>52/Cam/04/WP</t>
  </si>
  <si>
    <t>Wykonanie instalacji sygnalizacji pożarowej w budynku przy ul. Domaniewskiej36/38</t>
  </si>
  <si>
    <t>45.13.2</t>
  </si>
  <si>
    <t>47
16326</t>
  </si>
  <si>
    <t>31.03.04
17.05.04</t>
  </si>
  <si>
    <t>8 tygodni od daty podpisania umowy</t>
  </si>
  <si>
    <t>SAKO Sp.z.o.o. umowa nr 126A</t>
  </si>
  <si>
    <t>SPRINT Sp.z.o.o.</t>
  </si>
  <si>
    <t>STEKOP S.A.</t>
  </si>
  <si>
    <t>3 protesty, 
2 oddalone, 
1 odrzucony</t>
  </si>
  <si>
    <t>16.09.04</t>
  </si>
  <si>
    <t>53/Cam/04/MSz</t>
  </si>
  <si>
    <t>Wykonanie modernizacji RNN w stacji transformatorowej przy ul. Wiśniowej 58</t>
  </si>
  <si>
    <t>51
17436</t>
  </si>
  <si>
    <t>25.05.04</t>
  </si>
  <si>
    <t>06.04.04
25.05.04</t>
  </si>
  <si>
    <t>6 tygodni od podpisania umowy</t>
  </si>
  <si>
    <t>E-MAX s.c. Józefów
umowa nr 96</t>
  </si>
  <si>
    <t>PI-U Wereszczyński</t>
  </si>
  <si>
    <t>PPU Elektrobud</t>
  </si>
  <si>
    <t>19.07.04</t>
  </si>
  <si>
    <t>54/Ckt/04/BG</t>
  </si>
  <si>
    <t>Szfa metalowa ze skarbcem szt. 10 1850x700x500,         Szafa metalowa bez skarbca szt. 10        1850x700x500,         Szafa metalowa         200x500x500</t>
  </si>
  <si>
    <t>28.75.2</t>
  </si>
  <si>
    <t>05.04.04
21.04.04</t>
  </si>
  <si>
    <t>Konsmetal Centrum 
Poznań
umowa nr 38</t>
  </si>
  <si>
    <t>MetalKas Sp.z.o.o.</t>
  </si>
  <si>
    <t>Konsmetal Centrum 
Poznań</t>
  </si>
  <si>
    <t>19.05.04</t>
  </si>
  <si>
    <t>55/Cmt/04/RS</t>
  </si>
  <si>
    <t>Sterownik RPZ                         
szt. 10</t>
  </si>
  <si>
    <t>31.20.3</t>
  </si>
  <si>
    <t>30.03.04</t>
  </si>
  <si>
    <t>25.03.04
30.03.04</t>
  </si>
  <si>
    <t>sukcesywnie w ciągu 4 miesięcy od podpisania umowy</t>
  </si>
  <si>
    <t>PPUiH ERC-SYSTEMS Wrszawa 
umowa nr 28</t>
  </si>
  <si>
    <t>56/Ctr/04/RS</t>
  </si>
  <si>
    <t>postepowanie anulowano  zamówienie na okres od lipca 2004 do czerwca 2007 przeprowadzone będzie przez KWP w Łodzi</t>
  </si>
  <si>
    <t>57/BŁiI/04/JK</t>
  </si>
  <si>
    <t>Dostawa akcesoriów komputerowych na potrzeby biur KGP</t>
  </si>
  <si>
    <t>ARAM Warszawa umowa nr 44</t>
  </si>
  <si>
    <t>Antares Polska</t>
  </si>
  <si>
    <t>Fuego Sp.z.o.o.</t>
  </si>
  <si>
    <t>12.07.2004</t>
  </si>
  <si>
    <t>58/Cmt/04/MM</t>
  </si>
  <si>
    <t>Zabudowa 2 szt reflektorów olśniewających na śmigłowcach: Mi-2, W-3</t>
  </si>
  <si>
    <t>24.03.04
15.04.04</t>
  </si>
  <si>
    <t>WSK PZL-Świdnik S.A. 
Świdnik 
umowa nr 101</t>
  </si>
  <si>
    <t>18.08.04</t>
  </si>
  <si>
    <t>zmiana terminu dostawy</t>
  </si>
  <si>
    <t>Biuro Służby Kryminalnej</t>
  </si>
  <si>
    <t>59/BSK/04/HC</t>
  </si>
  <si>
    <t xml:space="preserve">Adaptacja - zabudowa specjalistyczna samochodów dostawczych:                          
1) Peugeot Boxer typ 330C standard 1 szt. 
2)  Daewo Lublin II szt.2                              
3) Opel Morano szt.1                 
4). Mercedes Vito szt.1                                
 5) VW Transporter   typ T 4                   </t>
  </si>
  <si>
    <t>zwrot wniosku do BSK</t>
  </si>
  <si>
    <t>60/Cam/04/JM</t>
  </si>
  <si>
    <t>Zakup opraw nasufitowych z rastrem 350 szt.</t>
  </si>
  <si>
    <t>31.50.2</t>
  </si>
  <si>
    <t>20.04.04</t>
  </si>
  <si>
    <t>07.04.04
20.04.04</t>
  </si>
  <si>
    <t>30 dni od podpisania umowy</t>
  </si>
  <si>
    <t>unieważniony art. 93 u.1 p.7</t>
  </si>
  <si>
    <t>61/Cmt/04/EM</t>
  </si>
  <si>
    <t xml:space="preserve">Noktowizor NSV 80    do karabinu wyborowego TRG -1 szt.       </t>
  </si>
  <si>
    <t>25.03.04</t>
  </si>
  <si>
    <t>24.03.04
25.03.04</t>
  </si>
  <si>
    <t>do 2 tygodni  od dnia podpisania umowy</t>
  </si>
  <si>
    <t>IMS GRIFFIN Sp.z.o.o.
Szczecin
umowa nr 14</t>
  </si>
  <si>
    <t>62/BŁiI/04/EJ</t>
  </si>
  <si>
    <t xml:space="preserve">Dostawa kabla telekomunikacyjnego typ XZTKMX </t>
  </si>
  <si>
    <t>31.30.1</t>
  </si>
  <si>
    <t>24.03.04
16.04.04</t>
  </si>
  <si>
    <t>Hurtownia Kabli ACEL Gdańsk 
umowa nr 41</t>
  </si>
  <si>
    <t>Tele-Fonika Kable S.A.</t>
  </si>
  <si>
    <t xml:space="preserve">Hurtownia Kabli ACEL Gdańsk </t>
  </si>
  <si>
    <t>14.05.04</t>
  </si>
  <si>
    <t>63/Cmt/04/BR</t>
  </si>
  <si>
    <t>Tarcza  ochronna  TO-07-A  szt.564</t>
  </si>
  <si>
    <t>26.03.04
01.04.04</t>
  </si>
  <si>
    <t>BUMAR Warszawa 
MASKPOL S.A. Konieczki Panki
umowa nr 30</t>
  </si>
  <si>
    <t>64/Ckt/04/BR</t>
  </si>
  <si>
    <t>Sprzęt wysokościowy     liny</t>
  </si>
  <si>
    <t>26.03.04
02.04.04</t>
  </si>
  <si>
    <t>65/Cam/04/MSz</t>
  </si>
  <si>
    <t>28.04.04</t>
  </si>
  <si>
    <t>09.04.04
28.04.04</t>
  </si>
  <si>
    <t>3 tygodnie od daty wprowadzenia na budowę</t>
  </si>
  <si>
    <t>BAU und TECHNIK Sp.j. umowa nr 82</t>
  </si>
  <si>
    <t xml:space="preserve">BAU und TECHNIK Sp.j. </t>
  </si>
  <si>
    <t>PPHU LUMAG Zakład Rem-Budowl.</t>
  </si>
  <si>
    <t>28.06.04</t>
  </si>
  <si>
    <t>66/Cmt/04/EM</t>
  </si>
  <si>
    <t>Ochraniacze nóg 1000 par</t>
  </si>
  <si>
    <t>26.04.04
28.04.05</t>
  </si>
  <si>
    <t>ITWW MORATEX Łódź
umowa nr 21</t>
  </si>
  <si>
    <t>09.04.04</t>
  </si>
  <si>
    <t>67/Cmt/04/EM</t>
  </si>
  <si>
    <t>Gogle noktowizyjne   lornetka noktowizyjna</t>
  </si>
  <si>
    <t>30.04.04
07.05.04</t>
  </si>
  <si>
    <t>BUMAR Sp.z.o.o.
Warszawa 
umowa nr 25</t>
  </si>
  <si>
    <t>68/Cam/04/RS</t>
  </si>
  <si>
    <t>Naprawa agregatu wody lodowej f-my YORK typYCAM 210 obiekt Barcicka 52/56</t>
  </si>
  <si>
    <t>29.24.9</t>
  </si>
  <si>
    <t>11.05.04</t>
  </si>
  <si>
    <t>26.04.04
11.05.04</t>
  </si>
  <si>
    <t>60 dni od daty podpisania umowy</t>
  </si>
  <si>
    <t>Termo Klima Warszawa 
umowa nr 130</t>
  </si>
  <si>
    <t>02.06.04</t>
  </si>
  <si>
    <t>69/Cmt/04/MM</t>
  </si>
  <si>
    <t>Benzyna uniwersalna  U-95                      
Benzyna bezołowiowa Pb-95                             
Olej napędowy ON          
Gaz płynny propan butan LPG</t>
  </si>
  <si>
    <t>23.20.1
23.20.2</t>
  </si>
  <si>
    <t>30.04.04</t>
  </si>
  <si>
    <t>26.04.04
30.04.04</t>
  </si>
  <si>
    <t>sukcesywnie do konca czerwca</t>
  </si>
  <si>
    <t>PKN Orlen 
Płock
umowa nr 15</t>
  </si>
  <si>
    <t>umowa 3 -letnia</t>
  </si>
  <si>
    <t>70/BŁiI/04/MK</t>
  </si>
  <si>
    <t>Dostawa 25 szt. laserowych urządzeń telekopiowych</t>
  </si>
  <si>
    <t>30.20.2</t>
  </si>
  <si>
    <t>01.04.04
16.04.04</t>
  </si>
  <si>
    <t>FAXON Serwis Warszawa 
umowa nr 39</t>
  </si>
  <si>
    <t>Mitexservice s.c.</t>
  </si>
  <si>
    <t xml:space="preserve">FAXON Serwis Warszawa </t>
  </si>
  <si>
    <t>06.05.04</t>
  </si>
  <si>
    <t>71/Cmt/04/EM</t>
  </si>
  <si>
    <t xml:space="preserve">Pozwolenia na broń    </t>
  </si>
  <si>
    <t>15.04.04
07.05.04</t>
  </si>
  <si>
    <t>do 25.06.2004</t>
  </si>
  <si>
    <t>zad. 1
47.972,11
zad. 2
1.622,60</t>
  </si>
  <si>
    <t>zadanie 1 
PWPW S.A. Warszawa 
umowa nr 69
zadanie 2 
Wydawnictwa Akcydensowe 
zamówienie 88/D/2004</t>
  </si>
  <si>
    <t>zad. 1
47.972,11
zad. 2
4.867,80</t>
  </si>
  <si>
    <t>zad. 1
PWPW S.A
zad. 2
Wydawnictwa Akcydensowe</t>
  </si>
  <si>
    <t xml:space="preserve">zadanie 1 
PWPW S.A. Warszawa
zadanie 2 
Wydawnictwa Akcydensowe </t>
  </si>
  <si>
    <t>04.06.04</t>
  </si>
  <si>
    <t>72/BŁiI/04/RC</t>
  </si>
  <si>
    <t>Qumak Sekom S.A umowa nr 236</t>
  </si>
  <si>
    <t>29.12.05</t>
  </si>
  <si>
    <t>22.11.05</t>
  </si>
  <si>
    <t>10.10.05-22.11.05</t>
  </si>
  <si>
    <t>3 tyg od daty podpsiania umowy</t>
  </si>
  <si>
    <t>2 miesiące od daty podpisania umowy</t>
  </si>
  <si>
    <t>Hawlett-Packard umowa nr 245</t>
  </si>
  <si>
    <t>24.11.05</t>
  </si>
  <si>
    <t>FHU PULA umowa nr 180</t>
  </si>
  <si>
    <t xml:space="preserve">BIK Moda </t>
  </si>
  <si>
    <t>FHU PULA</t>
  </si>
  <si>
    <t>12.10.05-28.10.05</t>
  </si>
  <si>
    <t>25.11.05</t>
  </si>
  <si>
    <t>05.10.05-25.11.05</t>
  </si>
  <si>
    <t>Zad 1
1 032 608,00
Zad 2 i 3
1 069 330,00</t>
  </si>
  <si>
    <t>Zad 1
ACM MARI-CAR umowa nr 267
Zad 2 i 3
PEUGEOT POLSKA umowa nr 269</t>
  </si>
  <si>
    <t>07.12.05</t>
  </si>
  <si>
    <t>04.10.05-20.10.05</t>
  </si>
  <si>
    <t>ENKOMTEL umowa nr 192</t>
  </si>
  <si>
    <t>JAMARKO INTERNATIONAL Sp. z o.o.</t>
  </si>
  <si>
    <t>ENKOMTEL</t>
  </si>
  <si>
    <t>17.10.05-03.11.05</t>
  </si>
  <si>
    <t>1 miesiąc od daty podpisania umowy</t>
  </si>
  <si>
    <t>uniewazniono art. 93 u 1 p 1</t>
  </si>
  <si>
    <t>09.11.05</t>
  </si>
  <si>
    <t>18.10.05-09.11.05</t>
  </si>
  <si>
    <t>PPHU DORADO umowa nr 261</t>
  </si>
  <si>
    <t>4 miesiące od dnia podpisania umowy</t>
  </si>
  <si>
    <t>ASSA</t>
  </si>
  <si>
    <t>PPUH KEL-MET</t>
  </si>
  <si>
    <t>Część 1
1 561 310,25 Euro
Część 2
1 623 996,90 Euro
Część 3
1 135 902,96 Euro
Część 4
2 733 756,48 Euro
Część 5
44 618,45 Euro
Część 6
109 037,50 Euro</t>
  </si>
  <si>
    <t>Część 1,2 i 5
Radmon S.A
Częśc 3,4 i 6
Consortia Sp. z o.o.</t>
  </si>
  <si>
    <t>Część 1
1 231 132,50 Euro
Część 2
1 589 333,04 Euro
Część 3
1 113 110,92 Euro
Część 4
1 666 312,84 Euro
Część 5
26 230,00 Euro
Część 6
109 037,50 Euro</t>
  </si>
  <si>
    <t>Część 3 i 4
Radmon S.A
Częśc 1,2,5 i 6
Consortia Sp. z o.o.</t>
  </si>
  <si>
    <t>3
(3 - oddalone)</t>
  </si>
  <si>
    <t>1  
(1-oddalone)</t>
  </si>
  <si>
    <t>6 816 714,01 Euro</t>
  </si>
  <si>
    <t>Zad 1
1 388 966,34 Euro
Zad 2
80 099,10 Euro</t>
  </si>
  <si>
    <t>Zad 1
WASKO S.A
Zad 2
Comarch S.A</t>
  </si>
  <si>
    <t>Kamizelka kuloodporna kamuflowana (11.000 szt.) w poszczególnych wymiarach:                   
a) rozmiar "L" -1.000 szt.,                               
b) rozm. "XL" - 5.000 szt.,                           
c) rozm. "XXL" -4.000 szt.</t>
  </si>
  <si>
    <t>Spółdzielnia Pracy Wyrobów Skórzanych umowa nr 238</t>
  </si>
  <si>
    <t>17282400-5</t>
  </si>
  <si>
    <t>19.10.05-09.11.05</t>
  </si>
  <si>
    <t>unieważnio art. 93 u 1 p 7</t>
  </si>
  <si>
    <t>60114400-0</t>
  </si>
  <si>
    <t>18.10.05</t>
  </si>
  <si>
    <t>01.01.06-31.12.08</t>
  </si>
  <si>
    <t>cena jedn.
45,00 zł za rezerwację</t>
  </si>
  <si>
    <t>Elektrodźwig umowa nr 324</t>
  </si>
  <si>
    <t>25.01.06</t>
  </si>
  <si>
    <t>31682530-1</t>
  </si>
  <si>
    <t>331 830,24 EURO</t>
  </si>
  <si>
    <t>SILTEC Sp. z o.o. umowa nr 250</t>
  </si>
  <si>
    <t>242 102,90 EURO</t>
  </si>
  <si>
    <t>Consortia Sp. z o.o. umowa nr 315</t>
  </si>
  <si>
    <t>526 028,62 EURO</t>
  </si>
  <si>
    <t>MAW TELCOM SRP umowa nr 316</t>
  </si>
  <si>
    <t>ORACLE Polska umowa nr 340</t>
  </si>
  <si>
    <t>32342100-3</t>
  </si>
  <si>
    <t>M/A-COM Poland Sp. z o.o. umowanr 284</t>
  </si>
  <si>
    <t>Consortia Sp. z o.o. umowa nr 285</t>
  </si>
  <si>
    <t>do 27.12.07</t>
  </si>
  <si>
    <t>TPSA umowa nr 336</t>
  </si>
  <si>
    <t>22.08.06</t>
  </si>
  <si>
    <t>5 dni od daty podpisania umowy</t>
  </si>
  <si>
    <t>Terravita umowa nr 300</t>
  </si>
  <si>
    <t>64214400-5</t>
  </si>
  <si>
    <t>24.07.06</t>
  </si>
  <si>
    <t>26.01.06-24.07.06</t>
  </si>
  <si>
    <t>Hurtownia BB</t>
  </si>
  <si>
    <t>Grupa I 
23 247,00
Grupa II
12 821,36</t>
  </si>
  <si>
    <t>Grupa I
26 846,40
Grupa II
14 734,00</t>
  </si>
  <si>
    <t>TERRAVITA</t>
  </si>
  <si>
    <t>01.07.06-30.06.2011</t>
  </si>
  <si>
    <t>Zad 1
41 811,84
Zad 2
44 835,00</t>
  </si>
  <si>
    <t>Zad 1 
ARAM umowa nr 298
Zad 2
Computex umowa nr 299</t>
  </si>
  <si>
    <t>30252000-6</t>
  </si>
  <si>
    <t>54227000-3</t>
  </si>
  <si>
    <t>21.12.05-20.12.08</t>
  </si>
  <si>
    <t>21.12.05</t>
  </si>
  <si>
    <t>OPTIMUS S.A umowa nr 326</t>
  </si>
  <si>
    <t>72230000-6</t>
  </si>
  <si>
    <t>Oracle Polska umowa nr 329</t>
  </si>
  <si>
    <t>05.05.06</t>
  </si>
  <si>
    <t>do 31.03.06</t>
  </si>
  <si>
    <t>55532100-6</t>
  </si>
  <si>
    <t>od 01.01.06-31.12.06</t>
  </si>
  <si>
    <t>c. Jedn 
10,28
3,69</t>
  </si>
  <si>
    <t>Bufet Alicja Malinowska umowa nr 308</t>
  </si>
  <si>
    <t>Bufet Teresa Kaczmarczyk umowa nr 309</t>
  </si>
  <si>
    <t>Bufet mETCOL umowa nr 310</t>
  </si>
  <si>
    <t>11.01.06</t>
  </si>
  <si>
    <t>S&amp;T Services Polska Sp. z oo umowa nr 325</t>
  </si>
  <si>
    <t>27.01.06</t>
  </si>
  <si>
    <t>Consortia Sp. z o.o.</t>
  </si>
  <si>
    <t>S&amp;T Services Sp. z o.o.</t>
  </si>
  <si>
    <t>28520000-3</t>
  </si>
  <si>
    <t>06.01.06</t>
  </si>
  <si>
    <t>21.12.05-06.01.06</t>
  </si>
  <si>
    <t>Mennica Polska umowa nr 323</t>
  </si>
  <si>
    <t>32323500-1</t>
  </si>
  <si>
    <t>SPRINT Sp. z o.o. umowa nr 328</t>
  </si>
  <si>
    <t>28.03.06</t>
  </si>
  <si>
    <t>64000000-6</t>
  </si>
  <si>
    <t>09.06.05-01.08.05</t>
  </si>
  <si>
    <t>01.02.05-21.03.05</t>
  </si>
  <si>
    <t>40 dni od daty podpisania umowy</t>
  </si>
  <si>
    <t>Holster HPE Polska umowa nr 37</t>
  </si>
  <si>
    <t>Towarzystwo Handlu Zagranicznego INCORSA</t>
  </si>
  <si>
    <t>Holsters HPE Polska</t>
  </si>
  <si>
    <t>18.04.05</t>
  </si>
  <si>
    <t>15981000-8</t>
  </si>
  <si>
    <t>14.02.05</t>
  </si>
  <si>
    <t>04.02.05-14.02.05</t>
  </si>
  <si>
    <t>Suekcesywne dostawy od daty podpisania umowy do końca 2005 r.</t>
  </si>
  <si>
    <t>POLSIM-SYSTEM umowa nr 3</t>
  </si>
  <si>
    <t>ANDA - Dystrybucja Sp. z o.o.</t>
  </si>
  <si>
    <t>POLSIM SYSTEM Sp. z o.o.</t>
  </si>
  <si>
    <t>28.02.05</t>
  </si>
  <si>
    <t>08.03.05</t>
  </si>
  <si>
    <t>08.02.05-08.03.05</t>
  </si>
  <si>
    <t>partia I i II - 15.04.05
partia III i IV - 14.10.05</t>
  </si>
  <si>
    <t>Konfekcjoner umowa nr 17</t>
  </si>
  <si>
    <t>HERO Colection Sp. j.</t>
  </si>
  <si>
    <t>"Drwal" ZPC</t>
  </si>
  <si>
    <t>05.04.05</t>
  </si>
  <si>
    <t>I - 16.05.05
II - 15.06.05
III - 15.11.05
IV -15.12.05</t>
  </si>
  <si>
    <t>PPH KAMA umowa nr 9</t>
  </si>
  <si>
    <t>HETMAN ZPC</t>
  </si>
  <si>
    <t>KESCER Sp. z o.o.</t>
  </si>
  <si>
    <t>25.03.05</t>
  </si>
  <si>
    <t>60111000-9</t>
  </si>
  <si>
    <t>07.02.05</t>
  </si>
  <si>
    <t>01.02.05-07.02.05</t>
  </si>
  <si>
    <t>do dnia 16.02.05</t>
  </si>
  <si>
    <t>PKP Inter City umowa nr 2</t>
  </si>
  <si>
    <t>16.02.05</t>
  </si>
  <si>
    <t>25331000-0</t>
  </si>
  <si>
    <t>15.02.05</t>
  </si>
  <si>
    <t>07.02.05-15.02.05</t>
  </si>
  <si>
    <t>4 tyg od daty potwierdzenia przyjęcia zamówienia</t>
  </si>
  <si>
    <t>1) Studio "be" zamówienie 81/T/2/05
2) MTJ -Bis zamówienie 82/T/2/05
3) ENTEC Consumer Media zamówienie 83/T/2/05</t>
  </si>
  <si>
    <t>StudioBe</t>
  </si>
  <si>
    <t>EMTEC</t>
  </si>
  <si>
    <t>55000000-1</t>
  </si>
  <si>
    <t>04.03.05</t>
  </si>
  <si>
    <t>10.02.05-04.03.05</t>
  </si>
  <si>
    <t>14 dni od daty dostarczenia faktury VAT</t>
  </si>
  <si>
    <t>"Gromada" umowa nr 16</t>
  </si>
  <si>
    <t>07.04.05</t>
  </si>
  <si>
    <t>321221100-9</t>
  </si>
  <si>
    <t>10.03.05</t>
  </si>
  <si>
    <t>11.02.05-10.03.05</t>
  </si>
  <si>
    <t>50% - 21 dni
50% - 25.07.05-29.07.05</t>
  </si>
  <si>
    <t>Zad A
14 640,00
Zad B
11 224,00</t>
  </si>
  <si>
    <t>Zad A
Flesz zamówienie 130/MP/2005
Zad B
Papierozbyt zamówienie 129/MP/05</t>
  </si>
  <si>
    <t>Zad A 
20 496,00
Zad B
16 470,00</t>
  </si>
  <si>
    <t>Zad A 
ALPAP Sp. z o.o.
Zad B
ALPAP Sp. z o.o.</t>
  </si>
  <si>
    <t>Zad A
14 640,00
Zad B
10 858,00</t>
  </si>
  <si>
    <t>Zad A 
Flesz Sp. z o.o.
Zad B
Flesz Sp. z o.o.</t>
  </si>
  <si>
    <t>22.03.05</t>
  </si>
  <si>
    <t>80421000-1</t>
  </si>
  <si>
    <t>30232530-8</t>
  </si>
  <si>
    <t>30245000-8</t>
  </si>
  <si>
    <t>72514200-3</t>
  </si>
  <si>
    <t>30232520-5</t>
  </si>
  <si>
    <t>Brak środków</t>
  </si>
  <si>
    <t>22940000-1</t>
  </si>
  <si>
    <t>15.03.05</t>
  </si>
  <si>
    <t>14.02.05-15.03.05</t>
  </si>
  <si>
    <t>Zad 1 i 3 
8 tyg
Zad 2
4 tyg</t>
  </si>
  <si>
    <t>Zad 1 i 3
171 016,35
Zad 2
2 158,18</t>
  </si>
  <si>
    <t>Zad 1 i 3
PWP umowa nr 23
Zad 2
Drukarnia nr 1
zamówienie nr 23/D/2005</t>
  </si>
  <si>
    <t>Zad 1
147 443,22
Zad 2 
5 900,29
Zad 3 
23 573,13</t>
  </si>
  <si>
    <t>Zad 1,2,3
PWP</t>
  </si>
  <si>
    <t>Zad 1
Alchem Grupa Sp. z o.o. zamówienie nr 629/BR/05
Zad 3
SHIM-POL umowa nr 286
Zad 4
zamówienie nr 651/MR/05
Zad 6 
Anchem umowa nr 07.12.05</t>
  </si>
  <si>
    <t>Zad 6
07.12.05
Zad 3
16.12.05</t>
  </si>
  <si>
    <t>45317300-5
45314200-4</t>
  </si>
  <si>
    <t>R</t>
  </si>
  <si>
    <t>25.10.05-10.11.05</t>
  </si>
  <si>
    <t>EMAX umowa nr 233</t>
  </si>
  <si>
    <t>30242100-8</t>
  </si>
  <si>
    <t>28..10.05-17.11.05</t>
  </si>
  <si>
    <t>31 dni od daty podpisania umowy</t>
  </si>
  <si>
    <t>POINT AS umowa nr 265</t>
  </si>
  <si>
    <t>Wariant A
219 600,00
Wariant B
259 128,00</t>
  </si>
  <si>
    <r>
      <t xml:space="preserve">Dostawa:                     
</t>
    </r>
    <r>
      <rPr>
        <sz val="9"/>
        <color indexed="8"/>
        <rFont val="Arial CE"/>
        <family val="2"/>
      </rPr>
      <t xml:space="preserve">Zadanie 1    </t>
    </r>
    <r>
      <rPr>
        <sz val="9"/>
        <rFont val="Arial CE"/>
        <family val="0"/>
      </rPr>
      <t xml:space="preserve">                                             
-pojazdów typu Duża Więźniarka - 25 szt.  (+/- 2)                              
</t>
    </r>
    <r>
      <rPr>
        <sz val="9"/>
        <color indexed="8"/>
        <rFont val="Arial CE"/>
        <family val="2"/>
      </rPr>
      <t xml:space="preserve">Zadanie 2  </t>
    </r>
    <r>
      <rPr>
        <sz val="9"/>
        <rFont val="Arial CE"/>
        <family val="0"/>
      </rPr>
      <t xml:space="preserve">                       
-samochodów typu furgon w specjalizowanej wersji policyjnej Mała Więźniarka - 135 szt. (+/- 10)</t>
    </r>
  </si>
  <si>
    <r>
      <t xml:space="preserve">Dostawa:           </t>
    </r>
    <r>
      <rPr>
        <sz val="9"/>
        <color indexed="10"/>
        <rFont val="Arial CE"/>
        <family val="0"/>
      </rPr>
      <t xml:space="preserve"> 
</t>
    </r>
    <r>
      <rPr>
        <sz val="9"/>
        <color indexed="8"/>
        <rFont val="Arial CE"/>
        <family val="2"/>
      </rPr>
      <t xml:space="preserve">Zadanie 1      </t>
    </r>
    <r>
      <rPr>
        <sz val="9"/>
        <rFont val="Arial CE"/>
        <family val="0"/>
      </rPr>
      <t xml:space="preserve">                
-samochodów osobowych  w policyjnej wersji "OK." -50 szt. (+/- 7)                                
</t>
    </r>
    <r>
      <rPr>
        <sz val="9"/>
        <color indexed="8"/>
        <rFont val="Arial CE"/>
        <family val="2"/>
      </rPr>
      <t xml:space="preserve">Zadanie 2        </t>
    </r>
    <r>
      <rPr>
        <sz val="9"/>
        <rFont val="Arial CE"/>
        <family val="0"/>
      </rPr>
      <t xml:space="preserve">                       
-samochodów osobowych o podwyższonych parametrach - 35 szt. (+/- 7)</t>
    </r>
  </si>
  <si>
    <t>88/Cmt/05/ EM</t>
  </si>
  <si>
    <t>Szkolenie magazynierów-mechaników sprzętu uzbrojenia chemicznego i inżynieryjno-saperskiego dla gupy liczącej 54 słuchaczy</t>
  </si>
  <si>
    <t>90/BŁiI/05/ JK</t>
  </si>
  <si>
    <t>Świadczenie serwisu pogwarancyjnego na 2005 r. dla systemów KSIP/KCIK</t>
  </si>
  <si>
    <t>89/Ckt/05/ BG</t>
  </si>
  <si>
    <t>Zad 1 
DGT Sp. z o.o. umowa nr 207
Zad 2 
MCX Systems Sp. z o.o. umowa nr 206
Zad 3
Nextir One Polska umowa nr 208
Zad 4 
SILTEC Sp. z o.o. umowa nr 205</t>
  </si>
  <si>
    <t>Zad 1 
1.028.381,92 Euro
Zad 2 
1.218.677,52 Euro
Zad 3 
609.175,28 Euro
Zad 4 
1.689.700,00 Euro</t>
  </si>
  <si>
    <t>Zad 1 
DGT Sp. z o.o.
Zad 2 
MCX Systems Sp. z o.o.
Zad 3 
Nextira One Polska Sp. z o.o.
Zad 4
Nextira One Polska Sp. z o.o.</t>
  </si>
  <si>
    <t>Zad 1 
DGT Sp. z o.o.
Zad 2 
MCX Systems Sp. z o.o.
Zad 3 i 4
Konsorcjum firm: Ericsson Sp. z o.o., Computerland Sp. z o.o., Damowo Polska Sp. z o.o., Unicom Sp. z o.o.</t>
  </si>
  <si>
    <t>Zad 1 
18.11.05
Zad 2 
17.11.05
Zad 3
17.11.05
Zad 4 
17.11.05</t>
  </si>
  <si>
    <t>34113300-5</t>
  </si>
  <si>
    <t>4 m-ce</t>
  </si>
  <si>
    <t>TECHMADEX umowa nr 105</t>
  </si>
  <si>
    <t>23.03.05-19.04.05</t>
  </si>
  <si>
    <t>4 tygodnie</t>
  </si>
  <si>
    <t>18143000-3</t>
  </si>
  <si>
    <t>08.04.05</t>
  </si>
  <si>
    <t>25.03.05-08.04.05</t>
  </si>
  <si>
    <t>25 dni</t>
  </si>
  <si>
    <t>25.03.05-11.04.05</t>
  </si>
  <si>
    <t>BUMAR Sp.z o.o. umowa nr 29</t>
  </si>
  <si>
    <t>50212000-4
35342000-3</t>
  </si>
  <si>
    <t>17.06.05</t>
  </si>
  <si>
    <t>3 lata</t>
  </si>
  <si>
    <t>WSK "PZL" Rzeszów umowa nr 128</t>
  </si>
  <si>
    <t>211256010-8</t>
  </si>
  <si>
    <t>19.05.05-17.06.05</t>
  </si>
  <si>
    <t>31.08.05</t>
  </si>
  <si>
    <t>PARTNER XXI umowa nr 88</t>
  </si>
  <si>
    <t xml:space="preserve">PARTNER XXI </t>
  </si>
  <si>
    <t>29.06.05</t>
  </si>
  <si>
    <t>Biuro Ochrony Informacji Niejawnych</t>
  </si>
  <si>
    <t>85147000-1</t>
  </si>
  <si>
    <t>Dostawa 332 kpl. systemów zasilania gwarantowanego dla jednostek Policji obejmująca ich instalację, uruchomienie oraz dołączenie do sieci energetycznej z podziałem na dwie partie:                                 
a) partia I -obejmuje dostawę systemów zasilania dla województw: łózdkiego -27 kpl, mazowieckiego -20 kp.  zachodnio-pomorskiego -22 kpl, świętokrzyskiego -78 kpl,. Łącznie 147 kpl. zasilania.                                    b) partia II - obejmuje dostawę dla województw: kujawsko-pomorskiego -13 kpl,  opolskiego -6 kpl, śląskiego 91 kpl, małopolskiego -75 kpl,. Łącznie 185 kpl. zasilania.</t>
  </si>
  <si>
    <t>6/BŁiI/05/ BR</t>
  </si>
  <si>
    <t>7/BŁiI/05/ MK</t>
  </si>
  <si>
    <t>Dostawa cyfrowych urządzeń węzłowych do rozbudowy sieci regionalnych będących kontynuacją budowy cyfrowych sieci wewnątrzwojewódzkich na terenie woj..: lubelskiego, podlaskiego, pomorskiego.</t>
  </si>
  <si>
    <t>Zwiększenie wydajności i funkcjonalności centralnych zasobów informatycznych dla potrzeb realizacji wymagań Konwencji Wykonawczej Schengen - wydzielenie funkcji analitycznych zasobu centralnego</t>
  </si>
  <si>
    <t>9/BłiI/05/ JC</t>
  </si>
  <si>
    <t xml:space="preserve">Komputerowe stanowiska dostępowe z oprogramowaniem, czytnikami kart mikroprocesorowych : 
grupa I -  stanowiska dostępowe - 3900 szt..,                              
karty mikroprocesorowe -11700 szt.                       
grupa II - drukarki laserowe -3900 szt. </t>
  </si>
  <si>
    <t>10/BF/05/ BP</t>
  </si>
  <si>
    <t>Biuro Finansów</t>
  </si>
  <si>
    <t>Dostawa z montażem unitu stomatologicznego</t>
  </si>
  <si>
    <t>11//Cog/05/ EM</t>
  </si>
  <si>
    <t>Wykonanie tłumaczeń na zlecenie Biura Logistyki Policji KGP</t>
  </si>
  <si>
    <t>12/Cmt/05/ RS</t>
  </si>
  <si>
    <t>Usprawnienie silnika PZL-10W wraz z wymianą rozrusznika typu ST-107B</t>
  </si>
  <si>
    <t>13/Cmt/05/ BP</t>
  </si>
  <si>
    <t>Plecakowe miotacze pieprzu w ilości 220 kpl. (+/- 20 kpl), wykonane zgodnie z wymogami technicznymi stanowiącymi załącznik nr 1</t>
  </si>
  <si>
    <t xml:space="preserve">14/Ckt/05 BG  </t>
  </si>
  <si>
    <t>Dostawa:                         
A -naturalnej wody mineralnej gazowanej i niegazowanej ok. 20.000 but a 1,5 l.                       
B-wody źródlanej ok. 15.000 but. a 5 l.</t>
  </si>
  <si>
    <t>ZOC</t>
  </si>
  <si>
    <t>15/Cmt/05 EM</t>
  </si>
  <si>
    <t>Unizeto Technologies Szczecin</t>
  </si>
  <si>
    <t xml:space="preserve">ARAM Sp. z o.o. </t>
  </si>
  <si>
    <t xml:space="preserve">Części zamienne oraz wyposażenia do śmigłowca Mi-8:         
1. koła  -2 szt.,                   
2. opony - 2 szt.                        
3. filtry hydraul. -4 szt.,                                      
4. sygnalizatory opiłków filtr.-4 szt.,                                          
5. ramy przekł. gł. -1 szt.,               
6. hydroakumulator -1 szt.,                     
7. hydroakumulator podwójny -1 szt.,                                  
8. zawór redukcyjn. -1 szt.,                          
9. regulatora ciśn. -1 szt.,                      
10. łańcuh Galla - 2 szt.,                                  
11. zbiornik rozch. -1 szt.,                               
12. łopaty wirnika 1 kpl.,                      
13. wzmacniacze hydraul. -3 szt.,                  
14. wzm. hydraul. - 1 szt.,                           
15. zawory odcin. -4 szt.,                      
16. zaw. elektromagnet. -2 szt.,                 
17.zawór pływak. -1 szt.,           
18. zawór elektromagnet. -2 szt.,                       
19. antywibratorów - 2 szt.,               </t>
  </si>
  <si>
    <t>43/BŁiI/05/ BR</t>
  </si>
  <si>
    <t>Dostawa zestawów mikrofonowo-słuchawkowych        
oraz adapterów do radiotelefonow                             
1. firmy Savox,                               
2. firmy Clatronics</t>
  </si>
  <si>
    <t>44/Cmt/05/ BR</t>
  </si>
  <si>
    <t>72243000-0</t>
  </si>
  <si>
    <t>23.02.05</t>
  </si>
  <si>
    <t>11.02.05-23.02.05</t>
  </si>
  <si>
    <t>6 tyg od daty podpisania umowy</t>
  </si>
  <si>
    <t>unieważniono art. 93 u 1 p 2</t>
  </si>
  <si>
    <t>-</t>
  </si>
  <si>
    <t>nie dotyczy</t>
  </si>
  <si>
    <t>34110000-1</t>
  </si>
  <si>
    <t>21.01.05</t>
  </si>
  <si>
    <t>unieważniono art. 93 u 1 p 6</t>
  </si>
  <si>
    <t>nie</t>
  </si>
  <si>
    <t>72514300-4</t>
  </si>
  <si>
    <t>24.01.05</t>
  </si>
  <si>
    <t>18.01.05-24.01.05</t>
  </si>
  <si>
    <t>01.02.05-15.05.05</t>
  </si>
  <si>
    <t>Oracle Polska Sp. z o.o. umowa nr 1</t>
  </si>
  <si>
    <t>31.01.05</t>
  </si>
  <si>
    <t>22930000-8</t>
  </si>
  <si>
    <t>01.03.05</t>
  </si>
  <si>
    <t>unieważniono art. 93 u 1 p 7</t>
  </si>
  <si>
    <t>30231200-9</t>
  </si>
  <si>
    <t>nr 32 poz. 7198</t>
  </si>
  <si>
    <t>12.04.05</t>
  </si>
  <si>
    <t>08.02.05-12.04.05</t>
  </si>
  <si>
    <t>Część I
190 617,68
Część II
65 565,24
Część III
29.212,90</t>
  </si>
  <si>
    <t>Część I
Microman Sp. z o.o. umowa nr 60
Część II 
Intertrading System Technology umowa nr 51
Część III
TTI Sp. j. umowa nr 50
Część IV 
unieważniono art. 93 u 1 p1</t>
  </si>
  <si>
    <t>Zad 1 
147 443,22
Zad 2 
2 158,18
Zad 3
23 573,13</t>
  </si>
  <si>
    <t>Zad 1 i 3
PWP
Zad 2 
Drukarnia nr 1</t>
  </si>
  <si>
    <t>Zad 1 i 3 
13.04.05
Zad 2
23.03.05</t>
  </si>
  <si>
    <t>29641000-4</t>
  </si>
  <si>
    <t>nr 36 z dn. 22.02.05</t>
  </si>
  <si>
    <t>11.04.05</t>
  </si>
  <si>
    <t>22.02.05-11.04.05</t>
  </si>
  <si>
    <t>3 miesiące</t>
  </si>
  <si>
    <t>Helsters HPE Polska umowa nr 32</t>
  </si>
  <si>
    <t>SHARG</t>
  </si>
  <si>
    <t>Inter-Ark</t>
  </si>
  <si>
    <t>21.04.05</t>
  </si>
  <si>
    <t>08.06.05</t>
  </si>
  <si>
    <t>36910000-3</t>
  </si>
  <si>
    <t>09.03.05</t>
  </si>
  <si>
    <t>16.02.05-09.03.05</t>
  </si>
  <si>
    <t>4 miesiące</t>
  </si>
  <si>
    <t>unoieważniono art. 93 u 1 p 7</t>
  </si>
  <si>
    <t>72267000-4</t>
  </si>
  <si>
    <t>17.05.05</t>
  </si>
  <si>
    <t>12 mieisęcy</t>
  </si>
  <si>
    <t>ACSYS BSC umowa nr 71</t>
  </si>
  <si>
    <t>07.06.05</t>
  </si>
  <si>
    <t>30211000-1</t>
  </si>
  <si>
    <t>28.10.05</t>
  </si>
  <si>
    <t>05.07.05-28.10.05</t>
  </si>
  <si>
    <t>42 dni od daty podpisania umowy</t>
  </si>
  <si>
    <t>S&amp;T Services umowa nr 237</t>
  </si>
  <si>
    <t>Hewlett Packard</t>
  </si>
  <si>
    <t xml:space="preserve">S&amp;T Services </t>
  </si>
  <si>
    <t>1 (oddalony)</t>
  </si>
  <si>
    <t>29.11.05</t>
  </si>
  <si>
    <t>Schengen
9 026 223,62</t>
  </si>
  <si>
    <t>184441100-7</t>
  </si>
  <si>
    <t>27.04.05</t>
  </si>
  <si>
    <t>09.03.05-27.04.05</t>
  </si>
  <si>
    <t>ITWW Moratex umowa nr 55</t>
  </si>
  <si>
    <t>31.05.05</t>
  </si>
  <si>
    <t>Wykonanie dokumentacji projektowo - kosztorysowej na demontaż pola antenowego na terenie obiktu KGP w m-ci Emów zał. 1 i 2</t>
  </si>
  <si>
    <t>145/BŁiI/05/BG</t>
  </si>
  <si>
    <t xml:space="preserve">Dostawa                                    
1. Drukarka laserowa - 2 sztuki(cena netto 4.083,00)                                
2. Czytnik kodów kreskowych - 31 sztuk(cena netto 581,00)                </t>
  </si>
  <si>
    <t>146/Ckt/05/BP</t>
  </si>
  <si>
    <t>Mobilny zestaw z oprogramowaniem do zapisu, edycji i obróbki sygnałów dźwiękowych firmy SADiE wraz z dostawą i ubezpieczeniem transportu</t>
  </si>
  <si>
    <t>147/Cam/05/UM</t>
  </si>
  <si>
    <t>Wykonanie projektu modernizacji instalacji elektrycznej ogólnej, oświetlenia awaryjnego oraz ewakuacyjnego, instalacji bezpieczeństwa z elementem tablic elektrycznych wewnętrznych, zaprojektowania wentylacji mechanicznej w wykonaniu przeciwwybuchowym, modernizacji instalacji wentylacji mechanicznej istniejącej w budynku przemysłowym hala OT-2 przy ul.Iwickiej w Warszawie</t>
  </si>
  <si>
    <t>PKP Przewozy Regionalne Sp. z o.o. umowa nr 241</t>
  </si>
  <si>
    <t>PKP Intercity Sp. z o.o. umowa nr 240</t>
  </si>
  <si>
    <t>18115200-0</t>
  </si>
  <si>
    <t>18.10.05-04.11.05</t>
  </si>
  <si>
    <t>Zad A
ZPCH DRWAL zam. 214/Ckt/05/Gb/646/AS
Zad B i C
unieważniono art.. 93 u 1 p 1
Zad D, E i H
ZPH GALEX zam. 214/Ckt/05/Gb/645/AS 
Zad F i G
CZM INTERMAG zam. 214/Ckt/05/GB/639/AS</t>
  </si>
  <si>
    <t>30249000-6</t>
  </si>
  <si>
    <t>13.12.05</t>
  </si>
  <si>
    <t>27.10.05-13.12.05</t>
  </si>
  <si>
    <t>nr 247
poz. 
57493</t>
  </si>
  <si>
    <t>72514800-4</t>
  </si>
  <si>
    <t>01.12.05-30.11.06</t>
  </si>
  <si>
    <t>Oracle Polska Sp. z o.o. umowa nr 239</t>
  </si>
  <si>
    <t>10321000-9</t>
  </si>
  <si>
    <t>10.11.05</t>
  </si>
  <si>
    <t>17.10.05-10.11.05</t>
  </si>
  <si>
    <t>I partia - 2 tyg (50 ton)
II partia - do końca I kw. 2006 (110 ton)</t>
  </si>
  <si>
    <t>PW AMSON umowa nr 252</t>
  </si>
  <si>
    <t>20.10.05-08.11.05</t>
  </si>
  <si>
    <t>Zad 1
54 900,00
Zad 2
14 998,68
Zad 3
unieważniono art. 93 u 1 p 4
Zad 4
9 882,00</t>
  </si>
  <si>
    <t>Zad 1
ZPCH DRWAL umowa nr 214
Zad 2
Konfekcjoner Sp. z o.o. umowa nr 216
Zad 3
unieważniono art. 93 u 1 p 4
Zad 4
KARLEN Sp. z o.o. umowa nr 215</t>
  </si>
  <si>
    <t>13.10.05-03.11.05</t>
  </si>
  <si>
    <t>PT PLEX umowa nr 209</t>
  </si>
  <si>
    <t>PPHU DORADO umowa nr 260</t>
  </si>
  <si>
    <t>31.10.05</t>
  </si>
  <si>
    <t>FTH ANKOL umowa nr 187</t>
  </si>
  <si>
    <t>anulowano z przyczyn technicznych</t>
  </si>
  <si>
    <t>35351000-9
50212000-4</t>
  </si>
  <si>
    <t>21.10.05-09.11.05</t>
  </si>
  <si>
    <t>ATMPP Sp. z o.o. umowa nr 279</t>
  </si>
  <si>
    <t>21.10.05-14.11.05</t>
  </si>
  <si>
    <t>Śląskie Centrum Kserokopiarek BEN</t>
  </si>
  <si>
    <t>ASTECH Sp. z o.o.</t>
  </si>
  <si>
    <t>Śląskie Centrum Kserokopiarek BEN umowa nr 246</t>
  </si>
  <si>
    <t>25.10.05-14.11.05</t>
  </si>
  <si>
    <t>do 16.12.05</t>
  </si>
  <si>
    <t>Zad 1 i 3
18 395,55
Zad 2
12 869,78
Zad 4
5 394,00
Zad 5
9 067,04
Zad 6
11 100,20</t>
  </si>
  <si>
    <t>Zad 1 i 3
Alchem Grupa Sp. z o.o. umowa nr 253
Zad 2
SHIMPOL s.c zamówienie 625/MR/05
Zad 4
CANDELA Sp. z o.o. zamówienie 626/MR/05
Zad 5 
S.WITKO zamówienie nr 628/MR/05
Zad 6 
PERLAN zamówienie nr 627/MR/05</t>
  </si>
  <si>
    <t>16.12.05</t>
  </si>
  <si>
    <t>Część I
259 276,00
Część II
56 550,00
Część III 
38 451,00</t>
  </si>
  <si>
    <t>Część I
Marketing&amp;Consulting Service International Sp. z o.o.
Część II
Alma S.A
Część III
Intertrading System Technology</t>
  </si>
  <si>
    <t>Część I
186 479,44
Część II
65 565,24
Część III
29 212,90</t>
  </si>
  <si>
    <t>Cześć I
Przedsiębiorstwo "FORAMT"
Cześć II
Intertrading Systems Technology
Część III
TTI Sp. j</t>
  </si>
  <si>
    <t>1 oddalony</t>
  </si>
  <si>
    <t>Część I
06.06.05
Część II
16.05.05
Część III
19.05.05
Część IV
unieważniono art. 93 u 1 p 1</t>
  </si>
  <si>
    <t>31122000-7</t>
  </si>
  <si>
    <t>01.12.05</t>
  </si>
  <si>
    <t>03.11.05-01.12.05</t>
  </si>
  <si>
    <t>4 mieiące od daty podpisania umowy</t>
  </si>
  <si>
    <t>41/Cmt/05/ RS</t>
  </si>
  <si>
    <t>Wykonanie remontu kapitalnego przekładni głównych WR-8A o nr. fabr. 88301137 i 89201185 do śmigłowca Mi-8</t>
  </si>
  <si>
    <t>42/Cmt/05/ WP</t>
  </si>
  <si>
    <t>nr 193
poz. 45501</t>
  </si>
  <si>
    <t>do 15.11.06</t>
  </si>
  <si>
    <t>Konsorcjum: 
Lider: Unisys Polska Sp. z o.o.
Partner: Unisys Belgia S.A</t>
  </si>
  <si>
    <t xml:space="preserve">S&amp;T Services Polska Sp. z o.o. </t>
  </si>
  <si>
    <t>4 miesiące od daty podpisania umowy</t>
  </si>
  <si>
    <t>SILTEC Sp. z o.o.</t>
  </si>
  <si>
    <t xml:space="preserve">AVIATION Service </t>
  </si>
  <si>
    <t>35535100-9</t>
  </si>
  <si>
    <t>Grupa I i II
Prokom Software umowa nr  98/BŁiI/05/WP/2003/05710.03.07.01.02/Prokom 1-2
Grupa III
Comp S.A. Umowa nr 98/BŁiI/05/WP/2003/05710.03.07.01.02/Comp
Grupa IV
Computer Services umowa nr 98/BŁiI/05/WP/2003/05710.03.07.01.02/Computer</t>
  </si>
  <si>
    <t>Grupa I
Prokom Software
Grupa II
Softbank Services Sp. z o.o.
Grupa III
Comp S.A.
Grupa IV
ZETO Rzeszów</t>
  </si>
  <si>
    <t>Grupa I
3 222 919,93 Euro
Grupa II
1 031 869,19 Euro
Grupa III
1 614 959,56 Euro
Grupa IV
2 010 639,08 Euro</t>
  </si>
  <si>
    <t>Grupa I i II
4 096 732,52 Euro
Grupa III
1 614 959,56 Euro
Grupa IV
1 625 649,04 Euro</t>
  </si>
  <si>
    <t>Grupa I
3 122 748,69 Euro
Grupa II
652 853,56 Euro
Grupa III
1 201 731,38 Euro
Grupa IV
1 419 773,37 Euro</t>
  </si>
  <si>
    <t>Grupa I
Prokom Software
Grupa II
ComputerLand Serwis Sp. z o.o.
Grupa III
Sprint Sp. z o.o.
Grupa IV
Sprint Sp. z o.o.</t>
  </si>
  <si>
    <t>7 337 341,08 Euro</t>
  </si>
  <si>
    <t>WINDA -Warszawa Sp. z o.o.</t>
  </si>
  <si>
    <t>ZID-Services Sp. z o.o.</t>
  </si>
  <si>
    <t>Papier ksero A-4 do kopiowania dwustronnego - 5.000 ryz  Papier ksero A-3 trójwarstwowy Triotec (biały gr.80g/m2) - 50 ryz</t>
  </si>
  <si>
    <t>133/BŁII/05/BR</t>
  </si>
  <si>
    <t>Dostawa przenośnych terminali satelitarnych standardu INMARSAT mini-M wraz z wyposażeniem oraz usługą aktywacji</t>
  </si>
  <si>
    <t>134/BŁiI/05/GB</t>
  </si>
  <si>
    <t>Zaprojektowanie i implementacja oraz wdrożenie systemu bezpiecznego trybu uwierzytelniania użytkowników (BTUU) zapewniającego bezpieczny dostęp do policyjnych systemów informacyjnych w tym Systemu Informatycznego Schengen (SIS), poprzez infrastrukturę teleinformatyczną polskiej Policji w oparciu o usługi katalogowe z wykorzystaniem wewn. infrastruktury klucza publicznego (Public Key Infrastructure) i rozwiązania jednokrotnego logowania (single sign-on)</t>
  </si>
  <si>
    <t>Usługa świadczenia serwisu pogwarancyjnego na okres 30 dni od daty podpisania umowy dla systemów KSIP/KCIK</t>
  </si>
  <si>
    <t>39/Cmt/05/ EM</t>
  </si>
  <si>
    <t>Aneks nr 1
23.12.05
Aneks nr 2
02.06.06
Aneks nr 3
08.12.06</t>
  </si>
  <si>
    <t>Aneks nr 1
I etap
3 367 160,96
II etap 
795 669,36
Aneks nr 2
I etap
3 367 160,96
II etap 
397 834,68
Aneks nr 3
I etap
3 367 160,96
II etap 
397 834,68
III etap
278 484,28
IV etap
11 350,40</t>
  </si>
  <si>
    <t>I etap
45 456,66</t>
  </si>
  <si>
    <t>cześć I
6000 zł (jednostkowa cena ryczałtowa 134,20 zł)
część II
4000 zł (jednostkowa cena ryczałtowa 126,88 zł)
część III 
18000 zł (jednostkowa cena ryczałtowa 67,10 zł)
cześć IV
18000 zł (jednostkowa cena ryczałtowa 81,74 zł)
część V
3000 zł (jednostkowa cena ryczałtowa 183,00 zł)
część 6
10000 zł (jednostkowa cena ryczałtowa 73,20 zł)
cześć 7-14
unieważniono art. 93 u 1 p 1</t>
  </si>
  <si>
    <t>Aneks nr 1 z 10.08.06</t>
  </si>
  <si>
    <t>część I         
10000 zł (jednostkowa cena ryczałtowa 134,20 zł)                 
część VI         
6000 zł (jednostkowa cena ryczałtowa 73,20 zł)</t>
  </si>
  <si>
    <t>Dostawa i instalacja w jednostkach Policji 59 cyfrowych central telefonicznych i 118 systemów zasilania gwrantowanego:                        
a) zadanie I - dostawa i instalacja 29 central na terenie woj.. Wielkopolskiego i zachodniopomorskiego,                                     
b) zadanie II - dostawa i instalacja 16 central na terenie woj. dolnośląskiego,       
c) zadanie III - dostawa i instalacja 14 central na terenie woj. kujawsko-pomorskiego,                                          
d) zadanie IV - dostawa i instalacja 118 systemów zasilania na terenie woj. dolnośląskiego, wielkopolskiego, zachodniopomorskiego, kujawsko-pomorskiego, pomorskiego, śląskiego, małopolskiego, łódzkiego i mazowieckiego</t>
  </si>
  <si>
    <t>75/Cmt/05/ HC</t>
  </si>
  <si>
    <t>Dostawa samochodów osobowych terenowych w policyjnej wersji "UN" - 5 szt. (+/- 1 szt.)</t>
  </si>
  <si>
    <t>76/Ckt/05/ EJ</t>
  </si>
  <si>
    <t xml:space="preserve">Baterie i akumulatory </t>
  </si>
  <si>
    <t>77/Cmt/05/ EM</t>
  </si>
  <si>
    <t>Policyjne kaski ochronne z osłoną twarzy w ilości 270 kpl. wykonane zgodnie z Wymogami Konstrukcyjno-Technicznymi</t>
  </si>
  <si>
    <t>78/Cmt/05/ EM</t>
  </si>
  <si>
    <t>79/Cmt/05/ RS</t>
  </si>
  <si>
    <t>Policyjne tarcze ochronne w ilości  500 szt. wykonane zgodnie z Wymogami Konstrukcyjno-Technicznymi</t>
  </si>
  <si>
    <t>80/Ckt/05/ MM</t>
  </si>
  <si>
    <t>Zad A
7 032,08 
Zad B i C
unieważniono art.. 93 u 1 p 1
Zad D
171,78
Zad E
6 020,70
Zad F
1 066,28
Zad G
512,40
Zad H
849,12</t>
  </si>
  <si>
    <t>PZU S.A</t>
  </si>
  <si>
    <t>Towarzystwo Ubezpieczeń i Reasekuracji</t>
  </si>
  <si>
    <t>29.09.05</t>
  </si>
  <si>
    <t>19.09.05</t>
  </si>
  <si>
    <t>02.09.05-19.09.05</t>
  </si>
  <si>
    <t>75 dni od podpisania umowy</t>
  </si>
  <si>
    <t>04.11.05</t>
  </si>
  <si>
    <t>08.09.05-04.11.05</t>
  </si>
  <si>
    <t>sukcesywnie do 10.12.05</t>
  </si>
  <si>
    <t>G&amp;R Sp. z o.o. umowa nr 213</t>
  </si>
  <si>
    <t>21.11.05</t>
  </si>
  <si>
    <t>17.11.05</t>
  </si>
  <si>
    <t>01.01.06-31.12.06</t>
  </si>
  <si>
    <t>Hewlett-Packard Polska umowa nr 322</t>
  </si>
  <si>
    <t>12.09.05</t>
  </si>
  <si>
    <t>21 dni od daty podpisania umowy</t>
  </si>
  <si>
    <t>36121170-7</t>
  </si>
  <si>
    <t>31.08.05-09.09.05</t>
  </si>
  <si>
    <t>KONSMETAL ALIANS umowa nr 154</t>
  </si>
  <si>
    <t>MIRAND Sp. z o.o.</t>
  </si>
  <si>
    <t xml:space="preserve">KONSMETAL ALIANS </t>
  </si>
  <si>
    <t>26.03.05</t>
  </si>
  <si>
    <t>50700000-2</t>
  </si>
  <si>
    <t>05.09.05-19.09.05</t>
  </si>
  <si>
    <t>02.11.05 na okres 3 lat</t>
  </si>
  <si>
    <t>TELCOMP S.C umowa nr 165</t>
  </si>
  <si>
    <t>11.10.05</t>
  </si>
  <si>
    <t>32342450-1</t>
  </si>
  <si>
    <t>06.10.05</t>
  </si>
  <si>
    <t>19.09.05-06.10.05</t>
  </si>
  <si>
    <t>Spółka Inżynierów SIM</t>
  </si>
  <si>
    <t>COMPOL II Sp. z o.o.</t>
  </si>
  <si>
    <t>33253200-0</t>
  </si>
  <si>
    <t>25240000-5</t>
  </si>
  <si>
    <t>36711000-8</t>
  </si>
  <si>
    <t>13.09.05-29.09.05</t>
  </si>
  <si>
    <t>6  tyg od daty podpisania umowy</t>
  </si>
  <si>
    <t>LGC PROMOCHEM Sp. z o.o. umowa nr 173</t>
  </si>
  <si>
    <t>19.10.05</t>
  </si>
  <si>
    <t>33451500-1</t>
  </si>
  <si>
    <t>nr 209 
poz. 49333</t>
  </si>
  <si>
    <t>07.11.05</t>
  </si>
  <si>
    <t>21.09.05-07.11.05</t>
  </si>
  <si>
    <t>do 10.12.05</t>
  </si>
  <si>
    <t>Zad 1
272 670,00
Zad 2 i 3
643 769,60
Zad 4
unieważniono art. 93 u 1 p 1</t>
  </si>
  <si>
    <t>Zad 1
PHZ Cenzin umowa nr 217
Zad 2 i 3
PHU Agtes umowa nr 218 i 219</t>
  </si>
  <si>
    <t>Zad 1 
337 652,08
Zad 2
494 075,60
Zad 3
149 694,00
Zad 4 
58 209,23</t>
  </si>
  <si>
    <t>Zad 1
SPRINT Sp. z o.o.
Zad 2 i 3
AGTES PHU
Zad 4
TUSA Security</t>
  </si>
  <si>
    <t>Zad 1
272 670,00
Zad 2
494 075,60
Zad 3
149 694,00
Zad 4
58 209,23</t>
  </si>
  <si>
    <t>Zad 1 
PHZ Cenzin
Zad 2 i 3
AGTES
Zad 4 
TUSA Security</t>
  </si>
  <si>
    <t>Zad 1 
29.11.05
Zad 2 i 3
23.11.05</t>
  </si>
  <si>
    <t>29816000-3</t>
  </si>
  <si>
    <t>6 tyg od dnia podpisania umowy</t>
  </si>
  <si>
    <t>PPHU Contact ok. Sp. z o.o.</t>
  </si>
  <si>
    <t>14.10.05</t>
  </si>
  <si>
    <t>03.10.05</t>
  </si>
  <si>
    <t>28 dni od daty podpisania umowy</t>
  </si>
  <si>
    <t>Wojskowe Biuro Studiów Projektów Budowlanych i Lotniskowych umowa nr 163</t>
  </si>
  <si>
    <t>BUDPOL S.A</t>
  </si>
  <si>
    <t xml:space="preserve">Wojskowe Biuro Studiów Projektów Budowlanych i Lotniskowych </t>
  </si>
  <si>
    <t>30216200-8</t>
  </si>
  <si>
    <t>28.09.05-14.10.05</t>
  </si>
  <si>
    <t>Comp S.A umowa nr 193</t>
  </si>
  <si>
    <t>08.11.05</t>
  </si>
  <si>
    <t>24496600-3
24496500-2</t>
  </si>
  <si>
    <t>03.11.05</t>
  </si>
  <si>
    <t>14.09.05-03.11.05</t>
  </si>
  <si>
    <t>Zad 1 
Applera Polska umowa nr 256
Zad 2
SYMBIOS umowa nr 257
Zad 3
SIGMA -ALDRICH umowa nr 258
Zad 4
TRANS FARM umowa nr 120</t>
  </si>
  <si>
    <t>do 28.02.05</t>
  </si>
  <si>
    <t>27.10.05</t>
  </si>
  <si>
    <t>SAGEM S.A umowa nr 283</t>
  </si>
  <si>
    <t>Wyżywienie około 360 policjantów w okresie od 14.05 do 18.05.2005 r.</t>
  </si>
  <si>
    <t>114/Ckt/05/BG</t>
  </si>
  <si>
    <t>115/Ckt/05/BG</t>
  </si>
  <si>
    <t>116/Cmt/05/JG</t>
  </si>
  <si>
    <t>Zakwaterowanie 120 policjantów w okresie od 14.05 do 18.05.2005 r.</t>
  </si>
  <si>
    <t>Wyżywienie ok. 100 policjantów w okresie od 14.05  do 18.05.2005 r.</t>
  </si>
  <si>
    <t>Badanie diagnostyczne amunicji po długoletnim składowaniu, Wykonanie tabulogramów wynikowych amunicji i środków chemicznych wg pertii. Kryptonim ARGOS.</t>
  </si>
  <si>
    <t>117/CLK/05/MM/Konkurs</t>
  </si>
  <si>
    <t>Opracowanie założeń technicznych i wykonanie modernizacji toru rejestru obrazu i jego przetwarzania dla stan. rejestracji śladów linii papilarnych</t>
  </si>
  <si>
    <t>118/Ckt/05/ EM</t>
  </si>
  <si>
    <t>Zestaw do pomiaru prędkości wystrzelonych pocisków-fotoelektryczne bariery (bramki) detekcyjne sprzężone z analizatorem sygnału (przelicznikiem) - 1 kpl.</t>
  </si>
  <si>
    <t>119/BŁiI/05/ BR</t>
  </si>
  <si>
    <t>Zaprojektowanie, implementacja i wdrożenie systemu ochrony antywirusowej dla stanowisk dostępowych pracujących w Policyjnej Sieci Transmisji Danych, wdrożenie i implementacja systemu aktualizacji oprogramowania i aplikacji oraz zakup usługi wsparcia technicznego</t>
  </si>
  <si>
    <t>120/BŁiI/05/MK</t>
  </si>
  <si>
    <t>121/BŁiI/05/JuK</t>
  </si>
  <si>
    <t>122/BŁiI/05/JC</t>
  </si>
  <si>
    <t>Wydzierżawienie od operatora publicznego otworów kanalizacji teletechnicznej dla lini kablowych miedzianych i światłowodowych dla potrzeb KGP</t>
  </si>
  <si>
    <t>Dzierżawa przez KGP od Telekomunikacji Polskiej S.A. trzech łączy telefonicznych analogowych jednotorowych w relacji Centrala Abonencka TP S.S. ul. Dzielna - szafka kablowa TP S.A. GC 21B ul. Radiowa (uzupełnienie zamówienia nr 199/BŁiI/05/MK)</t>
  </si>
  <si>
    <t>Zakup rozbudowy funkcjonalnej Systemu Meldunku Informacyjnego SMI związanej ze stworzeniem oprogramowania umożliwiającego masowe wprowadzanie dokumentów typu Meldunek Informacyjny (MI0 do systemu Informatycznego SMI</t>
  </si>
  <si>
    <t>123/BŁiI/05/ MK</t>
  </si>
  <si>
    <t>Dostawa urządzeń do modernizacji zarządzania siecią teletransmisyjną w Policji - POLWAN</t>
  </si>
  <si>
    <t>124/BŁiI/05/ BR</t>
  </si>
  <si>
    <t>4/Cmt/05/ EM (wzn. 158/Cmt/05/EM)</t>
  </si>
  <si>
    <t>8/BŁiI/05/ BP ( wzn. 215/BŁiI/05/BP)</t>
  </si>
  <si>
    <t>30/Cmt/05/ EM (wzn. 69/Cmt/05/EM)</t>
  </si>
  <si>
    <t>60/Cam/05/ IJ (wzn. 105/Cam/05/IJ)</t>
  </si>
  <si>
    <t>71/BŁiI/05/ JG (wzn. 150/BŁiI/05/JG)</t>
  </si>
  <si>
    <t>100/Ckt/05/BP (wzn. 131/Ckt/05/BP)</t>
  </si>
  <si>
    <t>126/Cam/05/ UM (wzn. 156/Cam/05/IJ)</t>
  </si>
  <si>
    <t>127/Cmt/05/BG (wzn. 146/Cmt/05/BG)</t>
  </si>
  <si>
    <t>142/Cmt/05/BG (wzn. 219/Cmt/05/JG)</t>
  </si>
  <si>
    <t>148/Cmt/05/BG (wzn. 127/Cmt/05/BG)</t>
  </si>
  <si>
    <t>149/Cam/05/MSz (wzn. 207/Cam/05/JuK)</t>
  </si>
  <si>
    <t>150/BŁiI/05/JG (wzn. 71/BŁiI/05/JG)</t>
  </si>
  <si>
    <t>158/Cmt/05/EM (wzn. 4/Cmt/05/EM)</t>
  </si>
  <si>
    <t>187Ckt/05/UM (wzn. 187/Ckt/05/UM)</t>
  </si>
  <si>
    <t>188/Ckt/05/IJ ( wzn. 188/Ckt/05/IJ)</t>
  </si>
  <si>
    <t>19.07.05-05.08.05</t>
  </si>
  <si>
    <t>08.07.05-25.07.05</t>
  </si>
  <si>
    <t>Fujitsu Siemens Computers Sp. z o.o.</t>
  </si>
  <si>
    <t>08.08.05</t>
  </si>
  <si>
    <t>33000000-0</t>
  </si>
  <si>
    <t>ZIBI Sp. z o.o. umowa nr 116</t>
  </si>
  <si>
    <t>Minax</t>
  </si>
  <si>
    <t>ZIBI Sp. z o.o.</t>
  </si>
  <si>
    <t>19.07.05-12.08.05</t>
  </si>
  <si>
    <t>ANKOL umowa nr 127</t>
  </si>
  <si>
    <t>02.08.05</t>
  </si>
  <si>
    <t>LABSOFT umowa nr 147</t>
  </si>
  <si>
    <t>28812200-9</t>
  </si>
  <si>
    <t>19.08.05</t>
  </si>
  <si>
    <t>27.07.05-19.08.05</t>
  </si>
  <si>
    <t>Komfort Sp. z o.o. umowa nr 149</t>
  </si>
  <si>
    <t>Euro PTM</t>
  </si>
  <si>
    <t>Nova Wykładziny</t>
  </si>
  <si>
    <t>07.09.05</t>
  </si>
  <si>
    <t>24400000-3</t>
  </si>
  <si>
    <t>25.08.05</t>
  </si>
  <si>
    <t>25.07.05-25.08.05</t>
  </si>
  <si>
    <t>12 tyg od daty podpisania umowy</t>
  </si>
  <si>
    <t>Budopol S.A umowa nr 148</t>
  </si>
  <si>
    <t>32236000-6
32352100-6</t>
  </si>
  <si>
    <t>01.09.05</t>
  </si>
  <si>
    <t>21.07.05-01.09.05</t>
  </si>
  <si>
    <t>Zad 3 
EPA Sp. z o.o. umowa nr 153
Zad 1,2,4 i 5
unieważniono art. 93 u 1 1</t>
  </si>
  <si>
    <t>1 ( uznano )</t>
  </si>
  <si>
    <t>21.07.05-02.08.05</t>
  </si>
  <si>
    <t>72514003-0</t>
  </si>
  <si>
    <t>27.07.05-05.09.05</t>
  </si>
  <si>
    <t>I etap - 20.12.05
II etap 
29.05.06</t>
  </si>
  <si>
    <t>I etap 
3 489 160,96
II etap
673 669,36</t>
  </si>
  <si>
    <t>Computerland S.A umowa nr 262</t>
  </si>
  <si>
    <t xml:space="preserve">WINUEL S.A </t>
  </si>
  <si>
    <t>Computerland</t>
  </si>
  <si>
    <t xml:space="preserve">1 ( oddalono) </t>
  </si>
  <si>
    <t>1 (uznano)</t>
  </si>
  <si>
    <t>06.12.05</t>
  </si>
  <si>
    <t>23.12.05</t>
  </si>
  <si>
    <t>25.07.05-19.08.05</t>
  </si>
  <si>
    <t>w zalezności od potrzeb</t>
  </si>
  <si>
    <t>29.07.05</t>
  </si>
  <si>
    <t>Sukcesywne dostawy do końca 2005 r.</t>
  </si>
  <si>
    <t>0,65 cena jedn</t>
  </si>
  <si>
    <t>Polsim System Sp. z o.o. umowa nr 117</t>
  </si>
  <si>
    <t>Lonza-Nata Sp. j.</t>
  </si>
  <si>
    <t>ANDA Dystrybucja Sp. z o.o.</t>
  </si>
  <si>
    <t>12.04.05-18.04.05</t>
  </si>
  <si>
    <t>do 31.12.07</t>
  </si>
  <si>
    <t>c jednostkowe</t>
  </si>
  <si>
    <t>CSK MSWiA umowa nr 43,55,45,46</t>
  </si>
  <si>
    <t>zwrot wniosku</t>
  </si>
  <si>
    <t>34114200-1
34110000-1</t>
  </si>
  <si>
    <t>30.09.05</t>
  </si>
  <si>
    <t>3512000-4</t>
  </si>
  <si>
    <t>24 miesiące</t>
  </si>
  <si>
    <t>34114210-4</t>
  </si>
  <si>
    <t>Zad 1 
10.12.05
Zad 2 
10.11.05</t>
  </si>
  <si>
    <t>32521000-1</t>
  </si>
  <si>
    <t>3 tygodnie</t>
  </si>
  <si>
    <t>15.07.05</t>
  </si>
  <si>
    <t>24660000-8</t>
  </si>
  <si>
    <t>15.04.05</t>
  </si>
  <si>
    <t>01.04.05-15.04.05</t>
  </si>
  <si>
    <t>20 dni</t>
  </si>
  <si>
    <t>Holsters HPE Polska umowa nr 31</t>
  </si>
  <si>
    <t>26.04.05</t>
  </si>
  <si>
    <t>86421000-1</t>
  </si>
  <si>
    <t>05.04.05-15.04.05</t>
  </si>
  <si>
    <t>Konserwacja i naprawa kserokopiarek MITA, RICOH, Gestetner, Rank Xerox, Canon, Minolta, Utax użytkowanych przez komórki organizacyjne KGP zlokalizowane na terenie Warszawy</t>
  </si>
  <si>
    <t>111/Ctr/05/RS</t>
  </si>
  <si>
    <t>Dostawa części zamiennych do samochodów m-ki:        
zad.1 -Lublin,                     
zad. 2 - Star 200, Jelcz 317, Jelcz PR-110, Ural APA-5D,               
zad. 3 -Land Rover 110, Ranger 2,5 TD,                       
zad. 4 -Opel Frontera, Astra, Corsa, Morano, Vivaro, Vectra,                   
zad. 5 - Peugot,   
zad. 6 - Skoda Fabia, Superb,                                  
zad. 7 - Toyota,                      
zad. 8 - Citroen Xantia,  Xsara,                   
zad. 9 - Daewoo Musso,                            
zad. 10- Mercedes E-200, 220E, 290 GD, 312 D,                    
zad. 11 - Volvo S-40, 760,                                 
zad. 12 -Jeep Grand Cheroke, Wrangler,                
zad. 13 - Renault Megan, Laguna, Trafic, Master.</t>
  </si>
  <si>
    <t>112/Ckt/05/BG</t>
  </si>
  <si>
    <t>Wyżywienie 530 policjantów biorących udział w zabezpieczeniu III Szczytu Rady Europy w okresie od 14.05 do 18.05.2005 r.</t>
  </si>
  <si>
    <t>113/Ckt/05/BG</t>
  </si>
  <si>
    <t>Kurtka ćwiczebna -260 kpl.,                    
Kombinezon ochronny -300 kpl.</t>
  </si>
  <si>
    <t>16/Cmt/05 EM</t>
  </si>
  <si>
    <t>Mundur ćwiczebny -400 kpl.</t>
  </si>
  <si>
    <t>17/BF/05/ HC</t>
  </si>
  <si>
    <t>Zakup biletów sieciowych na przejazd koleją w ilości:                            
I  klasa - 5 szt.,               
II klasa -25 szt.</t>
  </si>
  <si>
    <t>ZWR</t>
  </si>
  <si>
    <t>18/Ckt/05 BG</t>
  </si>
  <si>
    <t>Nośniki audio-video</t>
  </si>
  <si>
    <t>19/Ckt/05/ JG</t>
  </si>
  <si>
    <t>Zakup usługi hotelarskiej dla około 150 osób (+- 20 osób)  tj gości zaproszonych na Międzynarodową Konferencję.</t>
  </si>
  <si>
    <t xml:space="preserve">20/Ckt/05 EM </t>
  </si>
  <si>
    <t xml:space="preserve">Swiadczenie usług z zakresu medycyny pracy oraz badań i szczepień policyjnych kontygentów w latach 2005-2007:           
Zadanie 1                       
-badanie profilaktyczne -195.200 zł.,                       
- badanie wstępne - 50.050 zł.,                                     
-badanie kierujących pojazdami -16.000 zł.                                             
Zadanie 2                          
-szczepienie ochronne - 24.000 zł.,                     
Zadanie 3                                 
- badanie komisyjne -64.500 zł.                                       
Zadanie 4                              
-badania laboratoryjne   -90.000 zł.,                  
-szczepienia ochrone - 130.000 zł.         </t>
  </si>
  <si>
    <t>82/Cmt/05/ IJ</t>
  </si>
  <si>
    <t>83/Cmt/05/ IJ</t>
  </si>
  <si>
    <t>84/Cmt/05/ RS</t>
  </si>
  <si>
    <t>85/Cmt/05/ HC</t>
  </si>
  <si>
    <t>Dostawa lekkich śmigłowców dwusilnikowych ze specjalistycznym wyposażeniem lotniczym - 5 szt. (+/- 1)</t>
  </si>
  <si>
    <t>86/BŁiI/05/ IJ</t>
  </si>
  <si>
    <t>Dostawa kabli telekomunikacyjnych oraz materiałów i części eksploatacyjnych</t>
  </si>
  <si>
    <t>87/Cmt/05/ EM</t>
  </si>
  <si>
    <t>Zakup mieszanki pieprzowej w ilości 185 litrow o mocy max.  2 mln SHU.</t>
  </si>
  <si>
    <t>Suma wartości aneksów lub umów dodatkowych związanych z realizacją tego samego postepowania</t>
  </si>
  <si>
    <t>Waloryzacja    (Tak/Nie)</t>
  </si>
  <si>
    <t xml:space="preserve">Aneksy do umowy/ew. umowy dodatkowe związane z realizacją tego samego postępowania  </t>
  </si>
  <si>
    <t>ROK 2005</t>
  </si>
  <si>
    <t>Biuro Łączności i Informatyki</t>
  </si>
  <si>
    <t>Księga Zamówień Publicznych za okres 01.01.2004r. - 14.09.2006</t>
  </si>
  <si>
    <t>Lp.</t>
  </si>
  <si>
    <t>Zamawiający</t>
  </si>
  <si>
    <t>Numer referencyjny</t>
  </si>
  <si>
    <t>Przedmiot zamówienia</t>
  </si>
  <si>
    <t>CPV</t>
  </si>
  <si>
    <t>Tryb zamówienia</t>
  </si>
  <si>
    <t>Numer biuletynu/pozycja</t>
  </si>
  <si>
    <t>Data otwarcia ofert</t>
  </si>
  <si>
    <t>Termin realizacji zamówienia</t>
  </si>
  <si>
    <t>Liczba otrzymanych ofert w postępowaniu</t>
  </si>
  <si>
    <t>Wartość najkorzystniejszej oferty</t>
  </si>
  <si>
    <t>Wykonawca/nr umowy</t>
  </si>
  <si>
    <t>Wartość najdroższej oferty</t>
  </si>
  <si>
    <t>Wykonawca</t>
  </si>
  <si>
    <t>Wartość najtańszej oferty</t>
  </si>
  <si>
    <t>Liczba protestów w postępowaniu z informacją o uznaniu lub oddaleniu</t>
  </si>
  <si>
    <t>Liczba odwołań z informacją o uznaniu lub oddaleniu</t>
  </si>
  <si>
    <t>Data zawarcia umowy</t>
  </si>
  <si>
    <t>Skutki finansowe realizacji postępowania w następnych latach (w PLN)</t>
  </si>
  <si>
    <t>2005 rok</t>
  </si>
  <si>
    <t xml:space="preserve">ZAKUP:                      
Zadanie 1                             
-kombinezon trzyczęściowy letni f-my "ROBOD" -45 kpl.,                         
Zadanie 2
-maska pełna serii 6000S  f-my 3 M z szybą na twarz i oczy -45 kpl.,  
-pochłaniacz przeciwpyłowy do maski serii 6000 S  -45 kpl., 
-pochłaniacz przeciwgazowy do maski serii 6000 S -45 kpl.,                        
Zadanie3 
-rękawice kwasoodporne "TECHNIK 450" -45 kpl.,                 
Zadanie 4 
-kalosze kwasoodporne na obuwie własne -45 kpl.  </t>
  </si>
  <si>
    <t>128/Ctr/05/ HC</t>
  </si>
  <si>
    <t xml:space="preserve">D
</t>
  </si>
  <si>
    <t>Dostawa samochodu furgon w policyjnej wersji "OP opancerzonego" 1 szt. (dla potrzeb CBŚ KGP)</t>
  </si>
  <si>
    <t>129/Cmt/05/EM</t>
  </si>
  <si>
    <t>Odczynniki do wstępnej identyfikacji środków odurzających i substancji psychotropowych</t>
  </si>
  <si>
    <t>130/Ckt/05/ EM</t>
  </si>
  <si>
    <t>Koszulki foliowe o wym. 11,5x16,6 cm -250.000 szt., wykonane z follii przezroczystej o grubości 30 mikrometrów</t>
  </si>
  <si>
    <t>ZAKUP:                      
A-środki czystości (różne),                         
B-mydło w płynie -5.000 l.,                            
C-mydło toalet. w kostkach -1.200 kg.,                 
D-krem do rąk -5.000 szt.,                                
E-pasta BHP do rąk -800 kg.</t>
  </si>
  <si>
    <t>131/Ckt/05/BP (wzn.100/Ckt/05/BP)</t>
  </si>
  <si>
    <t>132/Ckt/05/EM</t>
  </si>
  <si>
    <t>33451500-1
34450000-9
34300000-0</t>
  </si>
  <si>
    <t>13.09.05-.07.11.05</t>
  </si>
  <si>
    <t>Zakup usługi Asysty Technicznej oraz serwisu eksploatacyjnego dla systemów informatycznych Wywiadu i Analizy Kryminalnej funkcjonujących w strukturach Zarządu Wywiadu Kryminalnego KGP oraz CBŚ KGP.</t>
  </si>
  <si>
    <t>32/BŁiI/05 BP</t>
  </si>
  <si>
    <t>Zaprojektowanie i wykonanie rozbudowy mocy obliczeniowej systemu KSiP w ramach podprojektu                 "dostosowanie centralnych zasobów informatycznych do potrzeb realizacji wymagań konwencji wykonawczej Schengen -zwiększenie wydajności. projekt " Przygotowanie centralnych systemów informatycznych do realizacji wymogów konwencji wykonawczej Schengen.</t>
  </si>
  <si>
    <t>33/Cmt/05/ JG</t>
  </si>
  <si>
    <t>34/CLK/05/ BP</t>
  </si>
  <si>
    <t>Zad 1
63 971,92
Zad 2,3 i 5
unieważniono art. 93 u 1 p 1
Zad 4
66 154,50</t>
  </si>
  <si>
    <t>Zad 1
16.12.05
Zad 4
15.12.05</t>
  </si>
  <si>
    <t>26.01.06</t>
  </si>
  <si>
    <t xml:space="preserve">Dostawa radiotelefonów i osprzętu z podziałem na pięć zadań                            
ZADANIE 1                            
1. 4 kpl.radiotelefonów przewoźnych pracujących w standardzie TETRA zgodnych z wymaganiami                 
2. 5 kpl radiotelefonów noszonych pracujących w standardzie  TETRA zgodnych z wymaganiami                     
ZADANIE 2                          
1. 4 kpl radiotelefonów przewoźnych zgodnych z wymaganiami                                        
2. 10 kpl radiotelefonów noszonych zgodnych z wymaganiami                            
3. 10 kpl urządzeń maskowania korespondencji głosowej zgodnych z wymaganiami            
ZADANIE 3      
10 kpl zestawów kamuflażowych Sonic CA19 lub równoważnych                    
ZADANIE 4                        
2 kpl zestawów słuchawkowych do pracy w hałasie i trudnych warunkach atmosferycznych typ OT-V4-10071 do radiotelefonu M-RK f-my Ericsson lub równoważnych 
ZADANIE 5                              
1. 5 szt adapterów z trwale osadzonym gniazdem 12 pin do r/tel MT/MTS serii 2000                                               
2. 100 szt baterii do r/tel M-PA 1400 mAh                        
3. 65 szt baterii do r/tel MT/MTS seria 2000 1200 mAh                                       
4. 65 szt baterii do r/tel MT/MTS seria 2000 1500 mAh                                            
5. 10 szt klawiatur do M-PA Scan                                      
6. 5 szt klawiatur do M-PA SYSTEM                                      
7. 20 szt klipsów do pasa M-PA                                      
8. 5 szt mechanizmów zatrzaskowych do adaptera samochodowego                             
9. 50 szt pin-ów do złącza kabla zasilającego adapter M-PA                                 
10. 5 szt przewodów zasilających GKN6266A f-my Motolola do zestawu biurkowego                        
11. 5 szt słuchawk maskujących                               
12. 20 szt wtyków do kabla zasilającego adapter M-PA                    
13. 10 szt wyświetlacza LCD typ NTN7152A          </t>
  </si>
  <si>
    <t>Zad 1 
Bipromasz biprom Tarding S.A.
Zad 2 
Wojskowe Zakłady Lotnicze 
Zad 3
Bumar Sp. z o.o.
Zad 4
Bipromasz Biprom Trading S.A.
Zad 5
Kopex S.A.
Zad 6
Bumar Sp. z o.o.
Zad 7
FIN Sp. z o.o.
Zad 8
MG Poland
Zad 9 
FTH Ankol
Zad 10
FTH Ankol
Zad 11 
Bipromasz Biprom Trading S.A
Zad 12 
NS Aviation</t>
  </si>
  <si>
    <t>Zad 1 
53 847,75
Zad 2 
4 800,00
Zad 3 
54 000,00
Zad 4 
51 532,80
Zad 5 
86 925,46
Zad 6 
17 325,00
Zad 7 
20 252,00
Zad 8 
5 391,18
Zad 9
2 562,00
Zad 10
5 655,92
Zad 11
32 459,63
Zad 12
505 830,30</t>
  </si>
  <si>
    <t>Zad 1 
10 870,20
Zad 2 
542,90
Zad 3 
1 098,00
Zad 4 
10 600,00
Zad 5 
37 185,60
Zad 6 
3 006,08
Zad 7 
15 500,00
Zad 8 
2 050,00
Zad 9
1 906,86
Zad 10
1 915,40
Zad 11
24 482,96
Zad 12
391 490,58</t>
  </si>
  <si>
    <t>Zad 1 
FIN Sp. z o.o.
Zad 2 
FIN Sp. z o.o. 
Zad 3
FIN Sp. z o.o. 
Zad 4
Wojskowe Zakłady Lotnicze nr 1
Zad 5
PHZ Cenzin
Zad 6
MG Poland
Zad 7
PPH Transfactor
Zad 8
Wojskowe Zakłady Lotnicze nr 1
Zad 9 
NS Aviation
Zad 10
FIN Sp. z o.o.
Zad 11 
MG Poland
Zad 12 
Centrex Sp. z o.o.</t>
  </si>
  <si>
    <t>15.06.05
23.06.05
20.06.05
10.06.05
13.06.05
20.06.05
15.06.05</t>
  </si>
  <si>
    <t>32352100-6</t>
  </si>
  <si>
    <t>14.03.05</t>
  </si>
  <si>
    <t>23.02.05-14.03.05</t>
  </si>
  <si>
    <t>Cześć I
116 119,60
Część II
115 351,00</t>
  </si>
  <si>
    <t>Cześć I
Consortia umowa nr 18
Część II
AACOM - Celetronics Sp. z o.o.</t>
  </si>
  <si>
    <t>Część I 
158 410,00
Część II
115 351,00</t>
  </si>
  <si>
    <t>Część I
Epa Sp. z o.o.
Część II
AACOM Ceotronics Sp. z o.o.</t>
  </si>
  <si>
    <t>Część I
116 119,60
Część II
115 351,00</t>
  </si>
  <si>
    <t>Część I
Consortia Sp. z o.o.
Część II
AACOM Sp. z o.o.</t>
  </si>
  <si>
    <t>Część I
11.04.05
Część II
01.04.05</t>
  </si>
  <si>
    <t xml:space="preserve">Część 1
7 905,60
Część 2
1 756,80
Część 3 i 4
3 894,60
Część 5 i 6
18 461,00
Część 7
26 962,00
Część 8 
unieważnionoart 93 u 1 p 4
Część 9
52 411,20
Część 10
11 785,00                                                                                                                                                                                                                                                                                                               </t>
  </si>
  <si>
    <t xml:space="preserve">Część 1
Mennica Państwowa - zamówienie
Część 2
HAKO - zamówienie
Część 3 i 4
Kolchin - zamówienie
Część 5 i 6
PPH Polskór - zamówienie
Część 7
Spółdzielnia Pracy Wyrobów Skórzanych umowa nr 21
Część 8 
unieważnionoart 93 u 1 p 4
Część 9
FH Kaja umowa nr 20
Część 10
GALEX - zamówienie                                                                                                                                                                                                                                                                                                            </t>
  </si>
  <si>
    <t xml:space="preserve">Część 1
7 905,60
Część 2
3 785,90
Część 3 i 4
3 894,60
Część 5 i 6
21 606,20
Część 7
34 574,80
Część 8 
unieważnionoart 93 u 1 p 4
Część 9
52 411,20
Część 10
26 501,45                                                                                                                                                                                                                                                                                                           </t>
  </si>
  <si>
    <t xml:space="preserve">Część 1
Mennica Państwowa 
Część 2
GALEX
Część 3 i 4
Kolchin 
Część 5 i 6
Victory-Sport
Część 7
Carmen
Część 8 
unieważnionoart 93 u 1 p 4
Część 9
FH Kaja 
Część 10
Victory-Sport                                                                                                                                                                                                                                                                                                           </t>
  </si>
  <si>
    <t xml:space="preserve">Część 1
7 905,60
Część 2
1 639,20
Część 3 i 4
1 756,80
Część 5 i 6
7 870,00
Część 7
26 962,00
Część 8 
unieważnionoart 93 u 1 p 4
Część 9
52 411,20
Część 10
11 785,00                                                                                                                                                                                                                                                                                                         </t>
  </si>
  <si>
    <t xml:space="preserve">Część 1
Mennica Państwowa 
Część 2
ZPH ALTEX
Część 3 i 4
ZPH ALTEX
Część 5 i 6
Polskór
Część 7
Spółdzielnia Pracy Wyrobów Skórzanych
Część 8 
unieważnionoart 93 u 1 p 4
Część 9
FH Kaja 
Część 10
GALEX                                                                                                                                                                                                                                                                                                                            </t>
  </si>
  <si>
    <t>Zad 7
13.04.05
Zad 9
13.04.05</t>
  </si>
  <si>
    <t>172
184
334</t>
  </si>
  <si>
    <t>18.03.05</t>
  </si>
  <si>
    <t>24.02.05-18.03.05</t>
  </si>
  <si>
    <t>15.05.05</t>
  </si>
  <si>
    <t>Zad 1
9 821,00
Zad 2
4 440,80
Zad 3
3 484,32
Zad 4 i 5
4 274,88
Zad 6
unieważniono art. 93 u 1 p 4
Zad 7
5 560,27
Zad 8
48 659,00</t>
  </si>
  <si>
    <t>Zad 1
Moratex - zamówienie 31/M/05
Zad 2
Hafciarstwo-Usługi - zamówienie 35/M/05
Zad 3
PPHU EMAR - zamówienie 33/M/05
Zad 4 i 5
PPH Krajewski zamówienie
Zad 6
unieważniono art. 93 u 1 p 4
Zad 7
Antares Sp. z o.o. Zamowienie 32/M/05
Zad 8
PPH Polskór umowa nr 22</t>
  </si>
  <si>
    <t>Zad 1
28 060,00
Zad 2
8 471,68
Zad 3
4 596,96
Zad 4 i 5
4 274,88
Zad 6
unieważniono art. 93 u 1 p 4
Zad 7
23 424,00
Zad 8
60 268,00</t>
  </si>
  <si>
    <t>Zad 1
NFM Potęgowo
Zad 2
Galex
Zad 3
BIK Moda
Zad 4 i 5
PPH Krajewski zamówienie
Zad 6
unieważniono art. 93 u 1 p 4
Zad 7
NFM Potegowo
Zad 8
NFM Potegowo</t>
  </si>
  <si>
    <t>Zad 1
9 821,00
Zad 2
4 440,80
Zad 3
3 513,60
Zad 4 i 5
4 274,88
Zad 6
unieważniono art. 93 u 1 p 4
Zad 7
5 560,27
Zad 8
48 659,00</t>
  </si>
  <si>
    <t xml:space="preserve">Zad 1
Moratex
Zad 2
Hafciarstwo-Usługi 
Zad 3
Suprom 3
Zad 4 i 5
PPH Krajewski 
Zad 6
unieważniono art. 93 u 1 p 4
Zad 7
Antares Sp. z o.o. 
Zad 8
PPH Polskór </t>
  </si>
  <si>
    <t>Zad 8
13.04.05</t>
  </si>
  <si>
    <t>GERMAZ Sp. z o.o.</t>
  </si>
  <si>
    <t>nr 224
poz. 52776</t>
  </si>
  <si>
    <t>Zad 1
1 138 066,02
Zad 2
608 780,00
Zad 3
342 576,00</t>
  </si>
  <si>
    <t>Zad 1
Auto BIS
Zad 2 i 3
Peugeot Polska</t>
  </si>
  <si>
    <t>Zad 1
942 816,00
Zad 2
518 988,00
Zad 3
292 589,64</t>
  </si>
  <si>
    <t>Zad 1 i 2
ACM Mari-Car Sp. z o.o.
Zad 3
Nivette Sp. z o.o.</t>
  </si>
  <si>
    <t>Zad A
7 552,78
Zad B 
8 674,20
Zad D
171,78
Zad E
6 020,70
Zad F
1 066,28
Zad G
512,40
Zad H
849,12</t>
  </si>
  <si>
    <t>Aneks nr 1,2,3</t>
  </si>
  <si>
    <t>Część I
Aneks nr 1
Część II
Aneks nr 2</t>
  </si>
  <si>
    <t>Nie zmienia wartości umowy</t>
  </si>
  <si>
    <t>Aneks nr 1 z 03.10.05</t>
  </si>
  <si>
    <t>Zad 1,6
1 006,74 Euro</t>
  </si>
  <si>
    <t>Aneks nr 1/206 z 16.05.06</t>
  </si>
  <si>
    <t>Zad 2,3,5,6,7
TAK
Zad 9
TAK</t>
  </si>
  <si>
    <t>Aneks nr 1Gr.1
Aneks nr 1/Gr. 2
Aneks nr 1/Gr. 3
Aneks nr 1/Gr. 4</t>
  </si>
  <si>
    <t>Aneks nr 1 z 31.01.06</t>
  </si>
  <si>
    <t>4 060 690,7 Euro</t>
  </si>
  <si>
    <t>Aneks z 09.09.05</t>
  </si>
  <si>
    <t>Aneks nr 1 z 19.12.05</t>
  </si>
  <si>
    <t xml:space="preserve">Zad A
Zakład Odzieży KREATOR
Zad B 
PO Drwal
Zad D, E i H
ZPU Galex
Zad F i G
CZM INTERMAG </t>
  </si>
  <si>
    <t>Zad A
7 032,08
Zad B 
8 147,16
Zad D
171,78
Zad E
6 020,70
Zad F
1 066,28
Zad G
512,40
Zad H
849,12</t>
  </si>
  <si>
    <t xml:space="preserve">Zad B
Zakład Odzieży KREATOR
Zad A
PO Drwal
Zad D, E i H
ZPU Galex
Zad F i G
CZM INTERMAG </t>
  </si>
  <si>
    <t>Dostawa:
a) 2 klp. zestawów słuchawkowych z mikrofonem różnicowym do pracy w hałasie i trudnych warunkach współpracujących z r/tel. M-RK firmy Ericsson
b) 150 sztuk akumulatorów o pojemności min. 1400 mAh do r/tel noszonego M-PA  firmy Ericsson</t>
  </si>
  <si>
    <t>258/BŁiI/05/GB (wzn.231/BŁiI/05/GB)</t>
  </si>
  <si>
    <t xml:space="preserve">Dostawa:
a) 4 kpl. radiotelefonów przewożnych z urządzeniem maskującym korespondencją głosową Daxon 605 z kodem głównym dla Policji z możliwością instalacji rozdzielnej
b) 10 kpl. radiotelefonów noszonych z urządzeniem maskującym korespondencję głosową Daxon 605 z kodem głównym dla Policji
c) 10 szt. urządzeń maskujących korespondencje głosową Daxon 605 z kodem głównym dla polskiej Policji przeznaczonych do instalacji w radiotelefonach Motorola. </t>
  </si>
  <si>
    <t>259/BŁiI/05/JuK (wzn. 231/BŁiI/05/GB)</t>
  </si>
  <si>
    <t>Dzierżawa przez KGP od operatora telekomunikacyjnego cyfrowego łącza telekomunikacyjnego o przepływności 128 kbits/s w relacji KPP w Grójcu ZSPITP Sułkowice.</t>
  </si>
  <si>
    <t>Zakup paczek świąteczno-noworocznych w ilości 698 szt + 30 szt.</t>
  </si>
  <si>
    <t xml:space="preserve">Dzierżawa przez Komendę Główną Policji od operatora telekomunikacyjnego cyfrowych łączy telekomunikacyjnych przez okres 5 lat </t>
  </si>
  <si>
    <t>263/BŁiI/05/BG (wzn.246/BŁiI/05/EJ)</t>
  </si>
  <si>
    <t>264/SPOT/2.3.2/87/04/HC/05</t>
  </si>
  <si>
    <t>Zaprojektowane, wykonanie, zainstalowanie, uruchomienie i wdrożenie do użytkowania skonfigurowanie oraz komtabilnego z systemowi działającymi u zamawiającego i wykonanego pod klucz "zadania" p.n. SEWIK. Rozbudowa mocy obliczeniowej Systemu Centralnego i infrastruktura komunikacyjna będącego fragmentem projektu SEWIK (SMDB)</t>
  </si>
  <si>
    <t>265/BŁiI/JK/05</t>
  </si>
  <si>
    <t>266/BŁiI/BP/05</t>
  </si>
  <si>
    <t>267/SPOT/2.3.2/87/04/RS/05</t>
  </si>
  <si>
    <t>268/Ckt/05/EM</t>
  </si>
  <si>
    <t>269/Ckt/05/EM</t>
  </si>
  <si>
    <t>Zakup usługi świadczenia w okresie 3 lat serwisu pogwarancyjnego dla Systemu Wspomagania Dowodzenia (SWD) w Komendzie Miejskiej Policji w Szczecinie</t>
  </si>
  <si>
    <t>Zakup usługi świadczenia w okresie 3 lat serwisu pogwarancyjnego dla Systemu Wspomagania Dowodzenia (SWD) w Komendzie Miejskiej Policji w Łodzi.</t>
  </si>
  <si>
    <t>Rozbudowa KSIP o moduł do Ewidencji wypadków i kolizji w ruchu drogowym.</t>
  </si>
  <si>
    <t>Wydanie wyżywienia bezpłatnego w naturze dla funkcjonariuszy i pracowników KGP</t>
  </si>
  <si>
    <t>270/Ckt/05/EM</t>
  </si>
  <si>
    <t>271/BŁiI/05/BR</t>
  </si>
  <si>
    <t>Dostawa sprzętu kom[uteowego w postaci stanowisk komputerowych do zastosowań biurowych - 8 szt</t>
  </si>
  <si>
    <t>272/Ckt/05/EM</t>
  </si>
  <si>
    <t>273/BŁiI/05/IJ</t>
  </si>
  <si>
    <t>Wykonanie indywidualnych oznak identyfikacyjnych policjanta 1400 szt.</t>
  </si>
  <si>
    <t>Rozbudowa systemu monitoringu m.st.Warszawy (uruchomienie stanowiska obserwacji wizyjnej dla Komendanta Głównego Policji)</t>
  </si>
  <si>
    <t>159/BŁiI/05/BR</t>
  </si>
  <si>
    <t>Rozbudowa Centralnego Systemu Dostępowego (CSD) umożliwiającego bezpieczny i niezawodny dostęp użytkowników Policji do pozapolicyjnych, krajowych (CBD PESEL,SI CEPIK, SI POBYT) i unijnych (EURODAC) systemów informatycznych,</t>
  </si>
  <si>
    <t>160/Ctr/05/RS</t>
  </si>
  <si>
    <t>Zakup części zamiennych do samochodów:                                 
zad.1 -Land Rover Defender 110, Range 2,5 TD,                     
zad.2 +Opel Frontera, Astra 1,6 Corsa 1,2  Movano 2,5 DTI, Vivaro 1,9 Vectra 2,2                  
zad. 3 +Toyota,                                          
zad. 4 - Citroen Xantia, Xsara,                                   
zad 5 - Daewoo  Musso,                                                   
zad. 6 - Mercedes E+200,  220E, 290GD,  312D,                                                 
zad. 7 - Volvo S+40, 760                                 
zad. 8 - jepp Grand Cheroke, Wrangler,                                    
zad. 9 - Renault Megane,  Laguna, Trafic,  Master.</t>
  </si>
  <si>
    <t>161/Ckt/05/BG</t>
  </si>
  <si>
    <t>Dostawa naturalnej wody gazowanej i niegazowanej w butelkach typu pet a 1,5 l- 30.000 szt.</t>
  </si>
  <si>
    <t>162/BŁiI/05/GB</t>
  </si>
  <si>
    <t>Dostawa materiałów eksploatacyjnych do urządzen telekopiowych oraz aparatów telefonicznych z podziałem na dwa zadania</t>
  </si>
  <si>
    <t>163/Cmt/05/RS</t>
  </si>
  <si>
    <t>Zakup ciągnika do holowania śmigłowców - 1 szt.</t>
  </si>
  <si>
    <t>164/BŁiI/05/BR</t>
  </si>
  <si>
    <t>Pogwarancyjne usługi naprawcze sprzętu komputerowego sieciowego oraz serwerów terminali na potrzeby komórek organizacyjnych KGP                
Część 1 Monitory kolorowe-1500 szt.                                 
Część 2 Drukarki igłowe-300 szt.                                      
Część 3 Drukarki atramentowe-470 szt.                 
Część 4 Drukarki laserowe-600 szt.                            
Część 5 Skanery-205 szt.                                   
Część 6 Urządzenia wielofunkcyjne-35 szt.                         
Część 7 Zasilacze UPS-230 szt.                                    
Część 8 Notebooki-221 szt.                                
Część 9 Napędy wewnętrzne-200 szt.                                        
Część 10 Streamery DAT-30 szt.                                  
Część 11 Huby portowe-6-szt.                                
Część 12 Switch portowy-50 szt.                                      
Część 13 Modemy-85 szt.                             
Część 14 Usługi naprawcze serwerów terminali-80 szt.</t>
  </si>
  <si>
    <t>165/Cmt/05/IJ</t>
  </si>
  <si>
    <t>Ubezpieczenie 13 policyjnych śmigłowców w zakresie OC - użytkownika i przewoźnika NW -załogi</t>
  </si>
  <si>
    <t>166/Cmt/05/RS</t>
  </si>
  <si>
    <t>Dostawa części i materiałów na potrzeby śmigłowców policyjnych</t>
  </si>
  <si>
    <t>167/Cmt/05/JC</t>
  </si>
  <si>
    <t>168/BŁiI/05/JC</t>
  </si>
  <si>
    <t>Zakup 18 (osiemnastu) zestawów noktowizyjnych PNP XR5 PYSER SGI z wyposażeniem dodatkowym</t>
  </si>
  <si>
    <t>Świadczcenie serwisu pogwarancyjnego dla systemów KSIP i KCIK na rok 2006 (kontynuacja aktualnie obowiązującej umowy nr 90/BŁiI/05/34 H4473/S/SAL/05 ważnej do 31.12.2005</t>
  </si>
  <si>
    <t>169/Ckt/05/UM</t>
  </si>
  <si>
    <t>Zakup odzieży ochronnej i zabezpieczającej</t>
  </si>
  <si>
    <t>170/Ckt/05/UM</t>
  </si>
  <si>
    <t>Zakup 10 szt szaf metalowych zakwalifikowanych do klasy A według wymagań NATO o następujących wymogach:                                      
1. szafa metalowa w klasie A -wys.1500mm (+/-50mm) x szer.700mm x gł.500mm - 6 szt.                                                         
2. szafa metalowa w klasie A -wys.1800mm (+/-50mm) x szer.700mm x gł.500mm - 4 szt.</t>
  </si>
  <si>
    <t>171/Cam/05/Msz</t>
  </si>
  <si>
    <t>nr 165
poz. 39196</t>
  </si>
  <si>
    <t>Nr 112
poz 26178</t>
  </si>
  <si>
    <t>4 060 690,70 euro</t>
  </si>
  <si>
    <t>4 000 404,55 euro</t>
  </si>
  <si>
    <t>Softbank S.A</t>
  </si>
  <si>
    <t>09.12.05-15.12.05</t>
  </si>
  <si>
    <t>Zad 1
42 177,84
Zad 2
49 984,62</t>
  </si>
  <si>
    <t>Zad 1
Nicatom
Zad 2
Aram Sp. z o.o.</t>
  </si>
  <si>
    <t xml:space="preserve">Zad 1
Aram Sp. z o.o.
Zad 2
Computex </t>
  </si>
  <si>
    <t>Grupa I
Praxis umowa nr 131
Grupa II i III
ABM System Sp. z o.o. umowa nr 132 i 133</t>
  </si>
  <si>
    <t>Grupa I
119 901,60
Grupa II i III
79 130,42</t>
  </si>
  <si>
    <t>Grupa I
200 169,70</t>
  </si>
  <si>
    <t>Grupa I
ABM Systems Sp. z o.o.
Grupa II i III
Jedna oferta firmy ABM Sp. z o.o.</t>
  </si>
  <si>
    <t>Grupa I
119 901,6</t>
  </si>
  <si>
    <t>Grupa I
PRAXIS
Grupa II i III
Jedna oferta firmy ABM Sp. z o.o.</t>
  </si>
  <si>
    <t>Grupa I
25.08.05
Grupa II i III
24.08.05</t>
  </si>
  <si>
    <t>Zad 1 
unieważnienio art. 93 u 1 p 1
Zad 2
19 916,5</t>
  </si>
  <si>
    <t>Zad 2
WIA Dębowice umowa nr 152</t>
  </si>
  <si>
    <t>Zad 1 
unieważnienio art. 93 u 1 p 1
Zad 2
20 974,91</t>
  </si>
  <si>
    <t>Zad 2
Praxis</t>
  </si>
  <si>
    <t xml:space="preserve">Zad 2
WIA Dębowice </t>
  </si>
  <si>
    <t>nr 66
poz. 14999</t>
  </si>
  <si>
    <t>TECHMADEX</t>
  </si>
  <si>
    <t>JLR Warszawa Sp. z o.o.</t>
  </si>
  <si>
    <t>06.04.05-21.04.05</t>
  </si>
  <si>
    <t>PPUH SOWKAM Sp. z o.o.</t>
  </si>
  <si>
    <t>GUMIS Sp. z o.o.</t>
  </si>
  <si>
    <t>PPHU RAWSKI</t>
  </si>
  <si>
    <t>PPH GER-POL</t>
  </si>
  <si>
    <t>nr 204 
poz. 48304</t>
  </si>
  <si>
    <t>Zad 2
414 246,12
Zad 3
184 499,39
Zad 4
321,00</t>
  </si>
  <si>
    <t>Zad 1
Jedna firma Applera Polska
Zad 2
STI Systemy Telekomunikacyjne i Informatyczne
Zad 3
S&amp;T Services Polska Sp. z o.o.
Zad 4
S&amp;T Services Polska Sp. z o.o.</t>
  </si>
  <si>
    <t>Zad 2
265 780,24
Zad 3
114 249,59
Zad 4
288,90</t>
  </si>
  <si>
    <t>Zad 1
Jedna firma Applera Polska
Zad 2
SYMBIOS
Zad 3
SIGMA -ALDRICH.
Zad 4
TRANS FARM</t>
  </si>
  <si>
    <t>Zad 1
02.12.05
Zad 2
07.12.05
Zad 3
08.12.05
Zad 4
18.11.05</t>
  </si>
  <si>
    <t>Zad 1 
3 811 415,66
Zad 2
265 780,24
Zad 3
118 789,14
Zad 4
288,90</t>
  </si>
  <si>
    <t>SITA Polska Sp. z o.o.</t>
  </si>
  <si>
    <r>
      <t>c. wywozu 7m</t>
    </r>
    <r>
      <rPr>
        <vertAlign val="superscript"/>
        <sz val="10"/>
        <rFont val="Arial"/>
        <family val="2"/>
      </rPr>
      <t>3</t>
    </r>
    <r>
      <rPr>
        <sz val="10"/>
        <rFont val="Arial"/>
        <family val="0"/>
      </rPr>
      <t xml:space="preserve"> - 117,70</t>
    </r>
  </si>
  <si>
    <r>
      <t>c. wywozu 7m</t>
    </r>
    <r>
      <rPr>
        <vertAlign val="superscript"/>
        <sz val="10"/>
        <rFont val="Arial"/>
        <family val="2"/>
      </rPr>
      <t>3</t>
    </r>
    <r>
      <rPr>
        <sz val="10"/>
        <rFont val="Arial"/>
        <family val="0"/>
      </rPr>
      <t xml:space="preserve"> - 151,94</t>
    </r>
  </si>
  <si>
    <r>
      <t>c.wywozu 7m</t>
    </r>
    <r>
      <rPr>
        <vertAlign val="superscript"/>
        <sz val="10"/>
        <rFont val="Arial"/>
        <family val="2"/>
      </rPr>
      <t>3</t>
    </r>
    <r>
      <rPr>
        <sz val="10"/>
        <rFont val="Arial"/>
        <family val="0"/>
      </rPr>
      <t xml:space="preserve"> - 117,70</t>
    </r>
  </si>
  <si>
    <t xml:space="preserve">BYS </t>
  </si>
  <si>
    <t>Bieńkowski Sp. z o.o.</t>
  </si>
  <si>
    <t>Auto Bis PEUGEOT</t>
  </si>
  <si>
    <t>01.03.06</t>
  </si>
  <si>
    <t>16.02.06-01.03.06</t>
  </si>
  <si>
    <t>Okresowa obsługa konserwacyjno naprawcza systemów sygnalizacji alarmu pożaru, stałych urządzeń gaśniczych oraz pomiar dozymetryczny izotopowych czujek dymu w obiektach KGP</t>
  </si>
  <si>
    <t>172/BŁiI/05/HC</t>
  </si>
  <si>
    <t>Dostawa, instalacja i uruchomienie 7 kpl. wielokanałowych komputerowych systemów rejestratorów rozmów telefonicznych i radiowych</t>
  </si>
  <si>
    <t>173/Cmt/05/BP</t>
  </si>
  <si>
    <t>Materiały eksploatacyjne dla Wydziału Chemii CLK KGP</t>
  </si>
  <si>
    <t>174/Cmt/05/BP</t>
  </si>
  <si>
    <t>Materiały eksploatacyjne z tworzyw sztucznych dla Wydziału Chemii CLK KGP</t>
  </si>
  <si>
    <t>175/Cmt/05/BP</t>
  </si>
  <si>
    <t>umowa 330
15.01.2007</t>
  </si>
  <si>
    <t>umowa 330
42 180,28</t>
  </si>
  <si>
    <t>91 845,40
I- 45 693,88
II- 28 255,20
III-17 896,32</t>
  </si>
  <si>
    <t>Wzorce ilościowe narkotyków-materiały referencyjne do badań międzylaboratoryjnych                  
1.(-)-Delta-9-THC, 1,0 mg/l (KCU) nr kat CERT-005 - 100ml                     
2.Morfina 1mg/ml (KCU) nr kat CERM-005 - 30ml</t>
  </si>
  <si>
    <t>176/Cmt/05/JC</t>
  </si>
  <si>
    <t>ZADANIE 1                          
Zakup 3 kpl. kamer termowizyjnych Thermal Eye 250 Digital                 
ZADANIE 2                                             
Zakup 2 kpl. kamer termowizyjnych FLIR Therma CAM P65                           
ZADANIE 3                                       
Zakup 3 kpl. kamer termowizyjnych FLIR FlashSight                             
ZADANIE 4                     
Zakup 24 szt. kamer V-1255-BNC z obiektywem Pinhole V-PL25/CS</t>
  </si>
  <si>
    <t>177/BŁiI/05/MK</t>
  </si>
  <si>
    <t>Rozbudowa systemu SMES plus - monitoringu elementów infrastruktury teletechnologicznej BŁiI KGP obejmująca:                                
a) dostawę, instalację, uruchomienie sprzętu zgodnie ze specyfikacją sprzętową i zakresem prac                                    
b) wykonanie konfiguracji aplikacji SMES plus w oparciu o wymagania zawarte w załącznikach              
c) wykonanie dokumentacji w oparciu o wymagania zawarte w załącznikach</t>
  </si>
  <si>
    <t>178/BŁiI/05/UM</t>
  </si>
  <si>
    <t>Wykonanie dokumentacji projektowej w trzech egz., specyfikacji technicznej wykonania i odbioru robót oraz kosztorysu inwestorskiego oddzielnie dla każdej z nw. linii kablowych:                                          
-budowa kabli światłowodowychtypu Z-XOTKtd 36J, oraz Z-XOTKtd 16J zgodnie z wymogami określonymi w zał. nr 1 i 2,                                                      
-budowa kabla światłowodowego typu Z-XOT 12J zgodnie z wymog. określ. w zał, nr. 3 i 4,                                               
- budowa kabla miedzianego typu XzTKMXpw 5x4x0,6 zgodnie z wymog. określ. w zał. nr 5 i 6,                                                          
-budowa kabla miedzianego typu XzTKMXpw 10x4x0,6 zgodnie z wymog. określ. w zał. nr 7 i 8,                                                               
-budowa kabla światłowodowego typu Z-XOTKtd 12J zgodnie z wymog. określ. w zał. nr. 9 i 10</t>
  </si>
  <si>
    <t>179/BŁiI/05/BG</t>
  </si>
  <si>
    <t>Dostawa czytnikow kart mikroprocesorowych oraz kart mikroprocesorowych z przeznaczeniem na potrzeby jednostek Policji , zgodnie z załącznikiem:                                        
1). czytniki kart mikroprocesorowych -32 szt. wewnętrznyc, -5 szt zewnętrznych.                            
2). karty mikroprocesorowe -111 szt.</t>
  </si>
  <si>
    <t>180/Cmt/05/EJ</t>
  </si>
  <si>
    <t>Zakup odczynników i materiałów techniki kryminalistycznej do badania DNA  dla Laboratoriów Kryminalistycznych KWP/KSP oraz CLK KGP  w ramach zamówienia wspólnego</t>
  </si>
  <si>
    <t>181/Cmt/05/EM</t>
  </si>
  <si>
    <t>31400000-0
25100000-1
30125000-1
32523000-1
21125610-4</t>
  </si>
  <si>
    <t>04.08.05-19.08.05</t>
  </si>
  <si>
    <t>16.09.05</t>
  </si>
  <si>
    <t>34144740-7</t>
  </si>
  <si>
    <t>22.09.05</t>
  </si>
  <si>
    <t>02.09.05-22.09.05</t>
  </si>
  <si>
    <t>25.08.06</t>
  </si>
  <si>
    <t>05.08.05-25.08.05</t>
  </si>
  <si>
    <t>cześć I
134,20
część II
126,88
część III 
67,10
cześć IV
81,74
część V
183,00
część 6
73,20
cześć 7-14
unieważniono art. 93 u 1 p 1</t>
  </si>
  <si>
    <t>FAXON Serwis Sp. z o.o. umowa nr 156</t>
  </si>
  <si>
    <t>część 1
183,00
część 2
475,80
część 3
231,80
część 4
341,60
część 5
231,80
część 6
549,00
część 7
427,00
część 8
1 769,00
część 9
427,00
część 10
4 636,00
część 11
610,00
część 12
3 050,00</t>
  </si>
  <si>
    <t>część 1-12
MIKRONEX Serwis Komputer</t>
  </si>
  <si>
    <t>część 1
134,20
część 2
126,88
część 3
67,10
część 4
81,74
część 5
183,00
część 6
73,20
część 7
427,00
część 8
1 769,00
część 9
427,00
część 10
4 636,00
część 11
610,00
część 12
3 050,00</t>
  </si>
  <si>
    <t>część 1-6
FAXON Serwis Sp. z o.o.
Część 7-12
MIKRONEX Serwis Komputer</t>
  </si>
  <si>
    <t>50312620-7</t>
  </si>
  <si>
    <t>66337000-1</t>
  </si>
  <si>
    <t>3594200-3</t>
  </si>
  <si>
    <t>Zakup:                                     
Zad. 1 -Kamera video -20 szt,                                           
Zad. 2 -kamera cz.-b. -20 szt.                            
Zad.3. -obiektywy - 20 szt,                                
zad. 4. - ekstendery - 20 szt.                                                
zad. 5 - oświetlacze laserowe  z mocowaniem - 20 szt.,                                      
zad. 6 - głowice statywowe - 20 szt.,                                        
zad. 7.  akumulatory żelowe 200Ah - 10 szt.,                                              
zad.8 - akumulatory żelowe 115 Ah - 10 szt.</t>
  </si>
  <si>
    <t>182/Cmt/05/EM</t>
  </si>
  <si>
    <t>Zakup cyfrowych aparatów fotograficznych LUMIX DMC-FZ 20 (Panasonic) - 14 szt.</t>
  </si>
  <si>
    <t>183/BŁiI/05/JG</t>
  </si>
  <si>
    <t>Zakup:                                
1) świadczenia przez okres trzech lat usług dostępu do internetu w sieci DSTN -przez TP,                                      2) świadczenie przrez okres dwóch lat usługi transmisji danych FRAME RELAY/ATM (nazwa handlowa POLPAK)</t>
  </si>
  <si>
    <t>184/Ckt/05/JG</t>
  </si>
  <si>
    <t>Zakup kurtek uniwersalnych - 100 kpl.</t>
  </si>
  <si>
    <t>185/Ckt/05/BG</t>
  </si>
  <si>
    <t>Zakup obuwia sportowego - 200 par</t>
  </si>
  <si>
    <t>186/Ckt/05/BG</t>
  </si>
  <si>
    <t>Zakup mebli do sypialni, jadalni i salonu</t>
  </si>
  <si>
    <t xml:space="preserve">Zakup mebli biurowych </t>
  </si>
  <si>
    <t>Zakup krzeseł biurowych</t>
  </si>
  <si>
    <t>189/Cmt/05/RS</t>
  </si>
  <si>
    <t xml:space="preserve">Dostawa agregatów na wyposażenie śmigłowców PZL-Kania i Mi-2:                     
Zadanie 1. Radiokompas KR-87 - 1 szt.,                              
Zadanie 2. Odbiornik WOR KN 53 - 1 szt.,   
Zadanie 3. Pulpit KMA 24h-71 - 1 szt.,           
Zadanie 4. Sztuczny horyzont H-140 1 szt.,                 
Zadanie 5. Sztuczny horyzont G-213 1 szt.     </t>
  </si>
  <si>
    <t>190/Cmt/05/HC</t>
  </si>
  <si>
    <t>Ankes nr 1/232 z 21.11.05</t>
  </si>
  <si>
    <t>Ankes nr 1 z 19.12.05</t>
  </si>
  <si>
    <t>Aneks 313 z 27.12.05
Aneks 314 z 27.12.05</t>
  </si>
  <si>
    <t>Gr. VIII - 202180,84     Gr. IX - 26596,00       Gr. XI-XII - 186267,16     Gr. XIII-XIV - 24558,60       Gr. XVI-XVII - 43310,00</t>
  </si>
  <si>
    <t>Gr. VIII - Computex umowa nr 273               Gr. IX - Siltec Sp. z o.o. umowa nr 272                   Gr. XI-XII Consortia umowa nr 274               Gr. XIII-XIV - Telsoft              Gr. XVI-XVII - ABS System umowa nr 276</t>
  </si>
  <si>
    <t>Aneks nr 1 z 14.06.06</t>
  </si>
  <si>
    <r>
      <t xml:space="preserve">Zad 5-8,11-13,15-22,24-29,31,34-39,43-46,48-50:    </t>
    </r>
    <r>
      <rPr>
        <sz val="10"/>
        <rFont val="Arial"/>
        <family val="0"/>
      </rPr>
      <t xml:space="preserve"> 1025,36 zł    </t>
    </r>
    <r>
      <rPr>
        <b/>
        <sz val="10"/>
        <rFont val="Arial"/>
        <family val="2"/>
      </rPr>
      <t>Zad. 10:</t>
    </r>
    <r>
      <rPr>
        <sz val="10"/>
        <rFont val="Arial"/>
        <family val="0"/>
      </rPr>
      <t xml:space="preserve">      22,56 zł         Zad 1,4,9,14,23,30,32,33,40,41,42,47:            2542,93 zł</t>
    </r>
  </si>
  <si>
    <t>Zad. 1:  2 111,12</t>
  </si>
  <si>
    <t>Dostawa samochodów typu furgon w specjalizowanej policyjnej wersji Mobilne Laboratorium Ratownictwa Ekologicznego "MLRE" dla potrzeb Policji Prewencji - 8 szt. (+/-1)</t>
  </si>
  <si>
    <t>191/Cmt/05/JG</t>
  </si>
  <si>
    <t>Kamizelka kuloodporna na mundur - w ilości 600 szt (+/- 100 szt) wykonana zgodnie z wymogami konstrukcyjno-technicznymi kamizelek kuloopornych na mundur w wielkościach: "L" - 100 szt,  "XL" - 300szt,  "XXL" - 200 szt.</t>
  </si>
  <si>
    <t>192/BŁiI/05/EJ</t>
  </si>
  <si>
    <t>Dostawa urządzeń aktywnych sieci Rrouterów i swit,y Cisco) oraz zakup usługi serwisowej na okres 12 miesięcy dla urządzeń aktywnych sieci znajdujących się w obiektach KGP i jednostkach terenowych policji:                                         
Grupa I - usługa serwisowa dla urządzeń posiadanych,              
Grupa II 
- router Cisco serii 1800 - 2 szt., 
-router Cisco s. 2800 - 2 szt., 
-router Cisco s. 3800 - 2 szt., 
-przełącznik Lan Catalyst s. 3550 - 2 szt., 
-przełącznik Lan Catalyst s. 3750 - 1 szt., 
-przełącznik Lan Catalyst s. 3560 - 2 szt., 
-firewall z redundacją Cisco PIX 515E z failoverem - 1 szt.</t>
  </si>
  <si>
    <t>193/Cmt/05/EM</t>
  </si>
  <si>
    <t xml:space="preserve">194/Ckt/05/Juk          </t>
  </si>
  <si>
    <t>Badanie kamizelek i hełmów kuloodpornych po upływie okresu gwarancji balistycznej                          8 próbek (16 kamizelek),                              7 próbek (14 hełmów)</t>
  </si>
  <si>
    <t>30 670,80
67 334,97
5 524,16</t>
  </si>
  <si>
    <t>Aviation Services umowa nr 185
NS Aviation umowa nr 186
Firma Techniczno-Handlowa  ANKOL  umowa nr 190</t>
  </si>
  <si>
    <t>Zad 1,2,5,6,7,12,16,18
ANKOL
Zad 3,8,13,14,15,17,19,20,21
 NS Aviation</t>
  </si>
  <si>
    <t>Zad 1
35 904,60
Zad 2
1 024,80
Zad 3
189,10
Zad 5
573,40
Zad 6
573,40
Zad 7
841,80
Zad 8
9 269,56
Zad 12
5 398,50
Zad 13
12 131,68
Zad 14
9 269,56
Zad 15
860,83
Zad 16
5 465,60
Zad 17
28,56
Zad 18
106,14
Zad 19
2 537,60
Zad 20
4 611,60
Zad 21
14 713,20</t>
  </si>
  <si>
    <t>Zad 1
45 153,84
Zad 2
161,44
Zad 3
189,10
Zad 5
949,16
Zad 6
949,16
Zad 8
Zad 7
1 417,64
Zad 8
10 065,00
Zad 12
13 725,00
Zad 13
14 115,40
Zad 14
10 065,00
Zad 15
860,83
Zad 16
5 465,60
Zad 17
1 087,02
Zad 18
671,00
Zad 19
2 537,60
Zad 20
4 611,60
Zad 21
14 713,20</t>
  </si>
  <si>
    <t>Zad 1,2,35,6,7,12,15,18,19,20,21
NS Aviation
Zad 8,13,14
Aviation Service
Zad 16,17
ANKOL</t>
  </si>
  <si>
    <t>Zad 1
23 253,20
Zad 2
18 084,06
Zad 3
8 106,90
Zad 4
- 
Zad 5
30 968,48</t>
  </si>
  <si>
    <t>Zad 1,2,3,5
Aviation Service Sp. z o.o.</t>
  </si>
  <si>
    <t>Zad1
20 703,40
Zad 2
15 182,90
Zad 3
6 786,25
Zad 4
-
Zad 5
30 968,48</t>
  </si>
  <si>
    <t>Zad 1,2,3
PHZ Cenzin
Zad 5
Aviation Services Sp. z o.o.</t>
  </si>
  <si>
    <t>RUDKOP-ex</t>
  </si>
  <si>
    <t xml:space="preserve">PW AMSON </t>
  </si>
  <si>
    <t>15.12.05-19.01.06</t>
  </si>
  <si>
    <t>6 miesięcy od daty podpisania umowy</t>
  </si>
  <si>
    <t>21.11.05-06.12.05</t>
  </si>
  <si>
    <t>MALKOM S.C umowa nr 288</t>
  </si>
  <si>
    <t>10 dni od daty podpisania umowy</t>
  </si>
  <si>
    <t>17824000-5</t>
  </si>
  <si>
    <t>NFM Polska Sp. z o.o. umowa nr 287</t>
  </si>
  <si>
    <t>TREBOR umowa nr 227</t>
  </si>
  <si>
    <t>33451500-1
33450000-9</t>
  </si>
  <si>
    <t>21.11.05-07.12.05</t>
  </si>
  <si>
    <t>do 27.12.05</t>
  </si>
  <si>
    <t>TUSA umowa nr 277</t>
  </si>
  <si>
    <t>32570000-1</t>
  </si>
  <si>
    <t>204 892,90 EURO</t>
  </si>
  <si>
    <t>DGT Sp. z o.o. umowa nr 247</t>
  </si>
  <si>
    <t>204 892,90 Euro</t>
  </si>
  <si>
    <t>243 197,24 EURO</t>
  </si>
  <si>
    <t>MCX Sysytems Sp. z o.o. umowa nr 248</t>
  </si>
  <si>
    <t>NEXTRIA Polska Sp. z o.o. umowa nr 249</t>
  </si>
  <si>
    <t>118 357,08 EURO</t>
  </si>
  <si>
    <t>50750000-7</t>
  </si>
  <si>
    <t>01.12.05-16.12.05</t>
  </si>
  <si>
    <t>umowa na 3 lata od 01.02.06</t>
  </si>
  <si>
    <t>13.06.05-27.07.05</t>
  </si>
  <si>
    <t>30 dni</t>
  </si>
  <si>
    <t>AGTES Sp. z o.o. umowa nr 142</t>
  </si>
  <si>
    <t>HERTZ Systems Sp. z o.o.</t>
  </si>
  <si>
    <t xml:space="preserve">AGTES Sp. z o.o. </t>
  </si>
  <si>
    <t>05.09.05</t>
  </si>
  <si>
    <t>23.09.05</t>
  </si>
  <si>
    <t>04.08.05-23.09.05</t>
  </si>
  <si>
    <t>Malkom s.c. Umowa nr 210, 211</t>
  </si>
  <si>
    <t>90121000-1</t>
  </si>
  <si>
    <t>04.07.05-20.07.05</t>
  </si>
  <si>
    <t>od 01.09.05</t>
  </si>
  <si>
    <t>BYS umowa nr 119 i 120</t>
  </si>
  <si>
    <t>10.08.05</t>
  </si>
  <si>
    <t>Wykonanie usługi polegającej na opracowaniu dokumentacji techniczno-technologicznej oraz wykonanie na jej podstawie modelu wzorcowego na przedmioty:                                    
1. Bluza służbowa, Kurtka gabardynowa                                 
2. Kurtka 3/4 błekitno szara z podpinka z tkaniny futerkowej, Kurtka ćwiczebna z podpinką i kamizelką, kombinezon ochronny letni                                                       
3. Spodnie gabardynowe wyjściowe i spodnie letnie, Spodnie typu narciarskiego                                                    
4. Mundur ćwiczebny                                      
5. Płaszcz wyjściowy całoroczny</t>
  </si>
  <si>
    <t>219/Cmt/05/BG (wzn. 142/Cmt/05/BG)</t>
  </si>
  <si>
    <t>220/Ckt/05/Juk (wzn. 195/Ckt/05/JuK</t>
  </si>
  <si>
    <t>Witryny wystawowe oszklone (grubość ścian 4 mm, grubość drzwi 6 mm) -6szt;                                                               
-witryna oszklona -2 szt,                                                         
-witryna oszklona wisząca -1 szt,                                        
-witryna oszklona wolnostojąca -1szt.,                                             
-witryna oszklona stojąca - 2szt.</t>
  </si>
  <si>
    <t>221/Ckt/05/EM</t>
  </si>
  <si>
    <t>222/Cmt/05/HC</t>
  </si>
  <si>
    <t>223/Cmt/05/EM</t>
  </si>
  <si>
    <t>224/Cmt/05/RS</t>
  </si>
  <si>
    <t>Obuwie sportowe - 200 par</t>
  </si>
  <si>
    <t>Wykonanie prac dodatkowych ujawnionych przez wykonawcę umowy nr 48/Cmt/05/HC podczas realizacji przeglądu silnika Rolls-Royce 250 C20J po 1750 godz. pracy</t>
  </si>
  <si>
    <t>Urządzenia do wstępnego wykrywania w ślinie osób kierujących pojazdami środków działających podobnie do alkoholu zgodnie z załącznikiem nr 1 tj. 50.000 urządzeń.</t>
  </si>
  <si>
    <t>Dostawa wraz z zabudową katastroficznego cyfrowego systemu rejestracji parametrów lotu na śmigłowcu W-3A nr rej. SN-32XP</t>
  </si>
  <si>
    <t>Kopiarko drukarka cyfrowa-kolor z pakietem startowym - 1 szt.</t>
  </si>
  <si>
    <t>225/Ckt/05/GB (wzn. 205/Ckt/05/EM)</t>
  </si>
  <si>
    <t xml:space="preserve">Materiały eksploatacyjne dla Wydziału Chemii CLK KGP </t>
  </si>
  <si>
    <t>226/Ckt/05/BP (wzn. 173/Ckt/05/BP)</t>
  </si>
  <si>
    <t>227/Ckt/05/BP (wzn. 174/Ckt/05/BP)</t>
  </si>
  <si>
    <t>228/Cam/05/UM</t>
  </si>
  <si>
    <t>Wykonanie remontu i modernizacji rozdzielni głównej N/N TGŁ 2 sekcja 1 w budynku przy ul. Wiśniowej 58 w Warszawie.</t>
  </si>
  <si>
    <t>229/BŁiI/05/BG</t>
  </si>
  <si>
    <t>Dostawa oprogramowania antywirusowego na potrzeby Centralnego Węzła Internetowego KGP</t>
  </si>
  <si>
    <t>230/BŁiI/05/EJ</t>
  </si>
  <si>
    <t>Dostawa sprzętu komputerowego na potrzeby oficerów łącznikowych Policji:    
Grupa I -stanowiska komputerowe do zastosowań biurowych - 12 szt.,                             
Grupa II -komputery przenośne typu notebook -7 szt.,             
Grupa III - drukarka laserowa -10 szt.,            
Grupa IV - skaner kolorowy płaski -10 szt.,                               
Grupa V - klucz USB -13 szt.,                                  
Grupa VI - pamięć USB -13 szt.</t>
  </si>
  <si>
    <t xml:space="preserve">231/BŁiI/05/GB   </t>
  </si>
  <si>
    <t>3 tyg. od daty podpisania umowy</t>
  </si>
  <si>
    <t>Grupa I
17 722 598,40
Grupa II
3 337 180,00</t>
  </si>
  <si>
    <t>Grupa I
DigiLab Sp. z o.o.
umowa nr 339
Grupa II
Arcus 
umowa nr 335</t>
  </si>
  <si>
    <t>21 
( 12-oddalono, 9-uznano)</t>
  </si>
  <si>
    <t>6 
( 5-oddalono. 1-uznano)</t>
  </si>
  <si>
    <t>Część I
17 722 598,40
Część II
3 378 180,00</t>
  </si>
  <si>
    <t>1
 (oddalony)</t>
  </si>
  <si>
    <t>1 
( oddalony)</t>
  </si>
  <si>
    <t>do 1.12.05</t>
  </si>
  <si>
    <t>sukcesywnie w ciągu 12 miesięcy</t>
  </si>
  <si>
    <t>1
 (odrzucony)</t>
  </si>
  <si>
    <t>6 miesięcy o daty podpisania umowy</t>
  </si>
  <si>
    <t>Dostawa radiotelefonów i osprzętu z podziałem na 5 zadań:                              
ZADANIE 1                              
- 4 kpl. Radiotelefonów przewoźnych pracujących w standardzie TETRA                
- 5 kpl. radiotelefonów noszonych pracujących w standardzie TETRA                                
ZADANIE 2                             
- 4 kpl. radiotelefonów przewoźnych                        
- 10 kpl. radiotelefonów noszonych                           
- 10 kpl. urządzeń maskowania korespondencji głosowej                         
ZADANIE 3                           
- 2 kpl. zestawów słuchawkowych                        
ZADANIE 4                                    
-części zamienne do sprzętu f-my MOTOROLA                
ZADANIE 5                                      
-części zamienne do sprzętu f-my ERICSSON</t>
  </si>
  <si>
    <t>232/BŁiI/05/HC</t>
  </si>
  <si>
    <t>Wydzierżawienie od Telekomunikacji Polskiej S.A otworów kanalizacji teletechnicznej dla 219 linii kablowych miedzianych i światłowodowych dla potrzeb KGP na okres 2 lat</t>
  </si>
  <si>
    <t>233/Cam/05/IJ</t>
  </si>
  <si>
    <t>Wykonanie przeglądów okresowych systemu wentylacji i klimatyzacji oraz pełnienie stałego nadzoru serwisowego w:                           
zadanie 1. wwszystkie obiekty za wyjątkiem Iwickiej,                                       
zadanie 2 w obiektach przy ul. Iwickiej</t>
  </si>
  <si>
    <t>234/Ctr/05/ IJ</t>
  </si>
  <si>
    <t>Dostawa samochodów osobowych (segment D/E)    w policyjnej wersji - 2 szt.</t>
  </si>
  <si>
    <t xml:space="preserve">235/Ckt/05/ UM    </t>
  </si>
  <si>
    <t>Projektory multimedialne - 10 szt.</t>
  </si>
  <si>
    <t>236/Cmt/05/JG</t>
  </si>
  <si>
    <t>c.jedn.</t>
  </si>
  <si>
    <t>ATA-INT LTD Sp. z o.o.</t>
  </si>
  <si>
    <t>LETERUS S.C</t>
  </si>
  <si>
    <t>60 miesiecy od daty podpisania umowy</t>
  </si>
  <si>
    <t>nr 216
poz. 51064</t>
  </si>
  <si>
    <t>POCH S.A</t>
  </si>
  <si>
    <t xml:space="preserve">TRANS FARM </t>
  </si>
  <si>
    <t>"ALANKA"</t>
  </si>
  <si>
    <t xml:space="preserve">Papierozbyt </t>
  </si>
  <si>
    <t>Papierozbyt</t>
  </si>
  <si>
    <t>LEDEX Sp. z o.o.</t>
  </si>
  <si>
    <t>nr 209
poz.49332
nr 286
poz. 66707</t>
  </si>
  <si>
    <t>Zad 1
135 908,00
Zad 2
12 688,00
Zad 3
54 900,00
Zad 4
3 855,20
Zad 5
89 060,00
Zad 6
50 020,00
Zad 7
39 906,20
Zad 8
23 704,60</t>
  </si>
  <si>
    <t>Zad 1
112 000,14
Zad 2
74 443,20
Zad 3
89 060,00
Zad 4
22 448,00
Zad 5
89 060,00
Zad 6
unieważniono art. 93 u 1 p 4
Zad 7
8 296,00
Zad 8
14 152,00</t>
  </si>
  <si>
    <t>Zad 1
MILLROY s.j. umowa nr 224
Zad 2, 3 i 4
ALTRAM umowa nr 231
Zad 5
WSCHÓD Sp. z o.o. umowa nr 226
Zad 7 i 8 
ETC Plus S.A umowa nr 259</t>
  </si>
  <si>
    <t>Zad 1
112 000,00
Zad 2
12 680,00
Zad 3
 54 900,00
Zad 4
3 855,20
Zad 5
89 060,00
Zad 6
50 020,00
Zad 7
8 296,00
Zad 8
14 152,00</t>
  </si>
  <si>
    <t>Zad 1 i 6
BIK Sp. j.
Zad 2, 3 i 4
ALTRAM 
Zad 5
WSCHÓD Sp. z o.o.
Zad 7 i 8
TRANSFARM Sp. z o.o.</t>
  </si>
  <si>
    <t>Zad 1
MILLROY s.j.
Zad 2, 3 i 4
ALTRAM 
Zad 5
WSCHÓD Sp. z o.o.
Zad 6
BIK Sp. j.
Zad 7 i 8
TRANSFARM Sp. z o.o.</t>
  </si>
  <si>
    <t>Zad 1
24.11.05
Zad 2,3 i 4
28.11.05
Zad 5
24.11.05
Zad 7 i 8
01.12.05</t>
  </si>
  <si>
    <t>AGTES Sp. z o.o.</t>
  </si>
  <si>
    <t xml:space="preserve">PHPU ZUBER </t>
  </si>
  <si>
    <t>Zad 1
unieważniono art. 93 u1 p 2
Zad 2
27 352,40</t>
  </si>
  <si>
    <t>Zad 2
XEROX Polska umowa nr 182</t>
  </si>
  <si>
    <t>Zad1
31 110,00
Zad 2
29 450,80</t>
  </si>
  <si>
    <t>Zad 1
KONICA MINOLTA BUSINESS
Zad 2
PPI-ETC Poland</t>
  </si>
  <si>
    <t>Zad 1
31 110,00
Zad 2
27 352,40</t>
  </si>
  <si>
    <t>Zad 1
KONICA MINOLTA BUSINESS
Zad 2
XEROX POLSKA Sp. z o.o.</t>
  </si>
  <si>
    <t>c.jedn</t>
  </si>
  <si>
    <t xml:space="preserve">2 lata </t>
  </si>
  <si>
    <t>TPSA umowa nr 89</t>
  </si>
  <si>
    <t>Zakup:                      
ZADANIE I                         
poszycie na kamizelki kuloodporne na mundur w rozmiarach                                  
-rozmiar XL w ilości 33 szt.                 
-rozmiar XXL w ilości 33 szt.                                                   
ZADANIE II                                
wkłady do hełmów kuloodpornych w rozmiarach        
-rozmiar L w ilości 20 szt                     
-rozmiar XL w ilości 66 szt.              
-rozmiar XXL w ilości 29 szt.        
ZADANIE III                           
pokrowiec na hełm kuloodporny w ilości 115 szt.</t>
  </si>
  <si>
    <t>237/Cmt/05/RS (wzn. 163/Cmt/05/RS)</t>
  </si>
  <si>
    <t xml:space="preserve">238/Ckt/05/RS (wzn. 194/Ckt/05/JuK)  </t>
  </si>
  <si>
    <t xml:space="preserve">Zakup aparatów fotograficznych:                     
1) cyfrowy CCD w formacie DX 6,1 mln pikseli) -1 szt.,                                     
2) cyfrowy (CCD 7,0 ml. Piksseli) - 2 szt.,                                               
3) cyfrowy (sensor obrazowy 1/2,5 CCD 5,3 ml. Pikseli) - 2 szt.,                                        
4) cyfrowy (CCD 8,5 ml pikseli) - 1 szt.,                                                 
5) lustrzanka cyfrowa 8,2 ml. pikseli) - 1 szt.,                                             
6) cyfrowy (CCD 7,41 pikseli zom optyczny 5x, cyfrowy 8x) - 1 szt.    </t>
  </si>
  <si>
    <t>239/Cmt/05/BP</t>
  </si>
  <si>
    <t>240/BŁiI/05/BG</t>
  </si>
  <si>
    <t>241/BŁiI/05/BG</t>
  </si>
  <si>
    <t>242/BŁiI/05/JG</t>
  </si>
  <si>
    <t>243/Ckt/05/BP</t>
  </si>
  <si>
    <t>244/BŁiI/05/MK</t>
  </si>
  <si>
    <t>245/BŁiI/05/IJ</t>
  </si>
  <si>
    <t>25212000-0</t>
  </si>
  <si>
    <t>11.05.05</t>
  </si>
  <si>
    <t>31.05.05-30.11.05</t>
  </si>
  <si>
    <t>WSK "PZL" Świdnik
umowa nr 59</t>
  </si>
  <si>
    <t>30.05.05</t>
  </si>
  <si>
    <t>24496200-9</t>
  </si>
  <si>
    <t>20.06.05-05.07.05</t>
  </si>
  <si>
    <t>BIO-RAD Sp. z o.o. umowa 106</t>
  </si>
  <si>
    <t>19.07.05</t>
  </si>
  <si>
    <t>33262000-4</t>
  </si>
  <si>
    <t>24.06.05-19.07.05</t>
  </si>
  <si>
    <t>Polska Grupa Laboratoryjna Sp. z o.o. umowa nr 125</t>
  </si>
  <si>
    <t>16.08.05</t>
  </si>
  <si>
    <t>50211210-2</t>
  </si>
  <si>
    <t>23.05.05</t>
  </si>
  <si>
    <t>04.05.05-23.05.05</t>
  </si>
  <si>
    <t>ANKOL-Firma technicxono-Handlowa umowa nr 73</t>
  </si>
  <si>
    <t>10.06.05</t>
  </si>
  <si>
    <t>105/Cam/05/ IJ ( wzn. 60/Cam/06/IJ)</t>
  </si>
  <si>
    <t>29.04.05- 19.05.05</t>
  </si>
  <si>
    <t>10 tyg</t>
  </si>
  <si>
    <t>30200000-1</t>
  </si>
  <si>
    <t>13.05.05</t>
  </si>
  <si>
    <t>2011 rok</t>
  </si>
  <si>
    <t>1/Ckt/06/ BG</t>
  </si>
  <si>
    <t>Dostawa:                         
A -naturalnej wody mineralnej gazowanej i niegazowanej ok. 45.000 but a 1,5 l.                       
B-wody źródlanej ok. 10.000 but. a 5 l.</t>
  </si>
  <si>
    <t xml:space="preserve">D </t>
  </si>
  <si>
    <t>17.01.06</t>
  </si>
  <si>
    <t>10.07.06-17.01.06</t>
  </si>
  <si>
    <t>sukcesywnie</t>
  </si>
  <si>
    <t>Zad A
34 038,00
Zad B
20 130,00</t>
  </si>
  <si>
    <t>Zad A
Polsim-System umowa nr 2
Zad B
ANDA Sp. z o.o. umowa nr 3</t>
  </si>
  <si>
    <t>Zad A
35 685,00
Zad B
20 740,00</t>
  </si>
  <si>
    <t>Zad A
Anda Sp.z o.o.
Polsim-system Sp. z o.o.
Zad B
Lonza Nata</t>
  </si>
  <si>
    <t>Zad A
33 489,00
Zad B
20 130,00</t>
  </si>
  <si>
    <t>Zad B
Anda Sp.z o.o.
Zad A
Lonza Nata</t>
  </si>
  <si>
    <t>Zad A
30.01.06
Zad B
28.01.06</t>
  </si>
  <si>
    <t>2/Cmt/06/ RS</t>
  </si>
  <si>
    <t>Wykonanie remontu:
1. prądorozrusznika typ 200SGL129Q - 4 szt.
2. prądorozrusznika typ 23032047 - 1 szt.</t>
  </si>
  <si>
    <t>08.02.06</t>
  </si>
  <si>
    <t>24.01.06-08.02.06</t>
  </si>
  <si>
    <t>ANKOL umowa nr 10</t>
  </si>
  <si>
    <t xml:space="preserve">NS Aviation </t>
  </si>
  <si>
    <t>07.03.06</t>
  </si>
  <si>
    <t>NIE</t>
  </si>
  <si>
    <t>3/Ckt/06/ BG</t>
  </si>
  <si>
    <t>Naprawa urządzenia D-LLAB 2 do automatycznej cyfrowej obróbki barwnych materiałó fotograficznych firmy AGFA.</t>
  </si>
  <si>
    <t>50344100-4</t>
  </si>
  <si>
    <t>20.01.06</t>
  </si>
  <si>
    <t>18.01.06-20.01.06</t>
  </si>
  <si>
    <t>FOTOTRONIK Sp. z o.o. umowa nr 1</t>
  </si>
  <si>
    <t>4/SPOT/2.3.2/86/04/06/EMi</t>
  </si>
  <si>
    <t>Doposażenie policji w urządzenia rejestrujące zachowania kierowców zamontowane na radiowozach w ramach Sektorowego Programu Operacyjnego Transport polegającym na dostawie samochodów osobowych (RD-VIDEO) - 10 szt.</t>
  </si>
  <si>
    <t>nr 94
poz.19974</t>
  </si>
  <si>
    <t>30.05.06</t>
  </si>
  <si>
    <t>18.04.06-30.05.06</t>
  </si>
  <si>
    <t>30.08.06</t>
  </si>
  <si>
    <t>NAT IMPORT-EXPORT umowa nr 106</t>
  </si>
  <si>
    <t>Autolux</t>
  </si>
  <si>
    <t>Germaz</t>
  </si>
  <si>
    <t>28.08.06</t>
  </si>
  <si>
    <t>1 438 977,8
(SPOT)</t>
  </si>
  <si>
    <t>07.11.06</t>
  </si>
  <si>
    <t>środki niewygasające na 2007 r.</t>
  </si>
  <si>
    <t>5/SPOT/2.3.2/89/04/06/ IJ</t>
  </si>
  <si>
    <t>Wyposażenie Policji w urządzenia do automatycznego nadzoru nad przestrzeganiem limitów prędkości w ramach SPOT obejmuje dostawę: -50 zestawów cyfrowych urządzeń do automatycznej kontroli prędkości i fotogrsaficznej rejestracji przekroczenia prędkości dopu</t>
  </si>
  <si>
    <t>33251000-4
30231000-7</t>
  </si>
  <si>
    <t>nr 70
poz. 14934</t>
  </si>
  <si>
    <t>16.05.06</t>
  </si>
  <si>
    <t>22.03.06-16.05.06</t>
  </si>
  <si>
    <t>3 miesiace od daty podpisania umowy</t>
  </si>
  <si>
    <t>Konsorcjum 
Lider:  Bumar Sp. z o.o.
Partnerzy: 
1) Centrum Naukowo-Produkcyjne Elektroniki Profesjonalnej "RADWAR" S.A.
2) Zakład Urządzeń Radiolokacyjnych "ZURAD" Sp. z o.o.
Umowa nr 101</t>
  </si>
  <si>
    <t>Konsorcjum 
Lider:  Bumar Sp. z o.o.
Partnerzy: 
1) Centrum Naukowo-Produkcyjne Elektroniki Profesjonalnej "RADWAR" S.A.
2) Zakład Urządzeń Radiolokacyjnych "ZURAD" Sp. z o.o.</t>
  </si>
  <si>
    <t xml:space="preserve">RAMET </t>
  </si>
  <si>
    <t>2 
(2-oddalone)</t>
  </si>
  <si>
    <t>2
(2-oddalone)</t>
  </si>
  <si>
    <t>01.08.06</t>
  </si>
  <si>
    <t>9 607 500,00
(SPOT)</t>
  </si>
  <si>
    <t>16.01.06
30.11.06</t>
  </si>
  <si>
    <t>6/Cam/06/ UM</t>
  </si>
  <si>
    <t>Wykonanie przeglądów okresowych, usuwanie awarii i nadzór nad poprawą pracy układów automatycznej regulacji urządzeń pomiarowych w węzłach cieplnych w obiektach KGP</t>
  </si>
  <si>
    <t>50720000-8</t>
  </si>
  <si>
    <t>02.03.06</t>
  </si>
  <si>
    <t>15.02.06-02.03.06</t>
  </si>
  <si>
    <t>ALFAREX Sp. z o.o. umowa nr 14</t>
  </si>
  <si>
    <t>R&amp;M Services Sp. z o.o</t>
  </si>
  <si>
    <t>ALFAREX Sp. z o.o.</t>
  </si>
  <si>
    <t>31.03.06</t>
  </si>
  <si>
    <t>7/Cmt/06/ EM</t>
  </si>
  <si>
    <t>Kamizelka taktyczna na oporządzenie - 50 szt.</t>
  </si>
  <si>
    <t>06.02.06</t>
  </si>
  <si>
    <t>20.01.06-06.02.06</t>
  </si>
  <si>
    <t>25 dni od daty podpisania umowy</t>
  </si>
  <si>
    <t>PPH Polskór umowa nr 6</t>
  </si>
  <si>
    <t>NFM Sp. z o.o.</t>
  </si>
  <si>
    <t>Polskór</t>
  </si>
  <si>
    <t>15.02.06</t>
  </si>
  <si>
    <t>8/Cog/06/ GB</t>
  </si>
  <si>
    <t>Wykonanie tłumaczeń na zlecenie BLP KGP</t>
  </si>
  <si>
    <t>13.02.06</t>
  </si>
  <si>
    <t>26.01.06-13.02.06</t>
  </si>
  <si>
    <t>c.jedn.
710,04</t>
  </si>
  <si>
    <t>Interkontakt s.c. umowa nr 32</t>
  </si>
  <si>
    <t>c.jedn.
854,58</t>
  </si>
  <si>
    <t>PRAGMATIC</t>
  </si>
  <si>
    <t>Interkontakt s.c</t>
  </si>
  <si>
    <t>1
( oddalony)</t>
  </si>
  <si>
    <t>1
(oddalono)</t>
  </si>
  <si>
    <t>12.04.06</t>
  </si>
  <si>
    <t>9/Cmt/06/ JG</t>
  </si>
  <si>
    <t>Kamizelka kuloodporna na mundur - 2800 szt.
-roz. "L" - 200 szt.
-roz. "XL" - 1600 szt.
-roz. "XXL" - 1000 szt.</t>
  </si>
  <si>
    <t>11.04.06</t>
  </si>
  <si>
    <t>PPH MAWA Sp. z o.o.</t>
  </si>
  <si>
    <t>10/Cmt/06/ RS</t>
  </si>
  <si>
    <t>16.02.06</t>
  </si>
  <si>
    <t>30.01.06-16.02.06</t>
  </si>
  <si>
    <t>60 dni od dnia przekazaniu agregatu</t>
  </si>
  <si>
    <t>Aviation NS umowa nr 27</t>
  </si>
  <si>
    <t>Zad 1
54 829,24
Zad 2
80 000,00
Zad 3
3 124,42</t>
  </si>
  <si>
    <t>Zad 1
ANKOL
Zad 2
Cenrex
Zad 3
ANKOL</t>
  </si>
  <si>
    <t>Zad 1
10 516,40
Zad 2
50 471,40
Zad 3
2 824,30</t>
  </si>
  <si>
    <t>Zad 1,2,3
NS Aviation</t>
  </si>
  <si>
    <t>27.03.06</t>
  </si>
  <si>
    <t>11/Cmt/06/  IJ</t>
  </si>
  <si>
    <t xml:space="preserve">Zakup:
1.kominiarka -260 szt.,
2.emblemat "POLAND" -1500 szt.,
3.ręcznik frotte - 500 szt.,
4.skarpety letnie -550 par.,
5.skarpety zimowe -550 par.,
6.pas główny z taśmy syntet. -280 szt.,
7.zasobnik osobisty - 300 szt.,
8.krawat -100 szt.
</t>
  </si>
  <si>
    <t>184
172</t>
  </si>
  <si>
    <t>27.02.06</t>
  </si>
  <si>
    <t>06.02.06-27.02.06</t>
  </si>
  <si>
    <t>Zad 1
13 322,40
Zad 2
5 460,00
Zad 3
2 985,00
Zad 4
4 229,50
Zad 5
6 115,20
Zad 6
42 090,00
Zad 7
830,00
Zad 8
unieważniono art. 93 u 1 p 1</t>
  </si>
  <si>
    <t>Zad 1
Moratex zamówienie nr 16/M/06
Zad 2
Galex zamówienie nr 20/M/06
Zad 3
Rapol zamówienie nr 19/M/06
Zad 4
Budmax zamówienie nr 18/M/06
Zad 5
Antares Sp. z o.o zamówienie nr 17/M/06
Zad 6
Plastyk Plus Sp. z o.o. Umowa nr 28
Zad 7
Hako zamówienie nr 21/</t>
  </si>
  <si>
    <t>Zad 1
13 322,40
Zad 2
6 735,00
Zad 3
2 985,00
Zad 4
4 898,30
Zad 5
11 956,00
Zad 6
53 802,00
Zad 7
952,00</t>
  </si>
  <si>
    <t>Zad 1
Moratex
Zad 2
Intermag
Zad 3
Irapol
Zad 4
PPHU Krajewski
Zad 5
PWP No-Hest
Zad 6
WZK NOMA
Zad 7
Intermag</t>
  </si>
  <si>
    <t>Zad 1
13 322,40
Zad 2
5 453,40
Zad 3
2 985,00
Zad 4
4 229,50
Zad 5
6 115,20
Zad 6
23 790,00
Zad 7
830,00</t>
  </si>
  <si>
    <t>Zad 1
Moratex
Zad 2
Galex
Zad 3
Irapol
Zad 4
Budmax
Zad 5
Antares
Zad 6
Budmax
Zad 7
Hako</t>
  </si>
  <si>
    <t>1
(oddalony)</t>
  </si>
  <si>
    <t>Zad 6
27.03.06</t>
  </si>
  <si>
    <t>12/Cmt/06/EM</t>
  </si>
  <si>
    <t>zad.1
Kombinezon letni  wzór AT - 300 szt.
Zad.2
Kurtka ćwiczebna -300 kpl.
Kombinezon ochronny letni - 300 kpl.</t>
  </si>
  <si>
    <t>181
182</t>
  </si>
  <si>
    <t>10.02.06</t>
  </si>
  <si>
    <t>26.01.06-10.02.06</t>
  </si>
  <si>
    <t>Konfekcjoner Sp. z o.o. umowa nr 7</t>
  </si>
  <si>
    <t>Zad 1
65 880,00
Zad 2
124 440,00</t>
  </si>
  <si>
    <t>Zad 1,2
Konfekcjoner</t>
  </si>
  <si>
    <t>Zad 1
62 220,00
Zad 2
124 440,00</t>
  </si>
  <si>
    <t>Zad 1
Altex Fashion
Zad 2
Konfekcjoner</t>
  </si>
  <si>
    <t>22.02.06</t>
  </si>
  <si>
    <t>13/Cmt/06/EM</t>
  </si>
  <si>
    <t>Mundur ćwiczebny - 600 szt.</t>
  </si>
  <si>
    <t>PPH KAMA umowa nr 8</t>
  </si>
  <si>
    <t>14/BŁiI/06/MK
 (Fundusz Schengen)</t>
  </si>
  <si>
    <t>Upowszechnianie dostępu do zasobów SIS dla podstawowych jednostek Policji na obszarze województw - sieci regionalne, rozumiane jako dostawa cyfrowych urządzeń węzłowych do rozbudowy sieci regionalnych będących kontynuacją budowy cyfrowych sieci wewnątrzwo</t>
  </si>
  <si>
    <t>32420000-3
32428000-9</t>
  </si>
  <si>
    <t>2006/S 140-150566</t>
  </si>
  <si>
    <t>05.09.06</t>
  </si>
  <si>
    <t>28.07.06-05.09.06</t>
  </si>
  <si>
    <t>Konsorcjum firm:
Lider- NextriaOne Sp. z o.o.
Partnerzy- 
Emax S.A
Teletra Kontrans S.A.
Umowa nr 190</t>
  </si>
  <si>
    <t>23.10.06</t>
  </si>
  <si>
    <t>Aneks nr 1 z 26.02.07</t>
  </si>
  <si>
    <t>Nie zmienia wartości zamówienia</t>
  </si>
  <si>
    <t>15/Cmt/06/BP</t>
  </si>
  <si>
    <t>Serwis pogwarancyjny Karajowego Systemu AFIS (Automatyczny System Identyfikacji Daktyloskopijnej)</t>
  </si>
  <si>
    <t>08.06.06</t>
  </si>
  <si>
    <t>30.05.06-08.06.06</t>
  </si>
  <si>
    <t>01.05.06-30.04.07</t>
  </si>
  <si>
    <t>Respol Sp. z o.o. Umowa nr 105</t>
  </si>
  <si>
    <t>31.07.06</t>
  </si>
  <si>
    <t>16/BWK/ 06/GB
(Fundusz Schengen)</t>
  </si>
  <si>
    <t>Przygotowanie, zorganizowanie i przeprowadzenie szkoleń z j.angielskiego, francuskiego, hiszpańskiego i niemieckiego dla personelu oraz osób  realizujących zadania biura SIRENE, Biura Miedzynarodowej Współpracy Policji KGP.Muszą obejmować jez. specjalisty</t>
  </si>
  <si>
    <t>80421100-2</t>
  </si>
  <si>
    <t>17/BWK/ 06/GB
(Fundusz Schengen)</t>
  </si>
  <si>
    <t>Organizacja szkolenia dla personelu Biura SIRENE, Biura Miedzynarodowej Współpracy Policji KGP, osób realizujących zadania Biura SIRENE oraz przedstawicieli podmiotów (użytkowników) instytucjonalnych którzy będą współpracować z polskim Biurem SIRENE.</t>
  </si>
  <si>
    <t>18/BWK/ 06/GB
(Fundusz Schengen)</t>
  </si>
  <si>
    <t>Przygotowanie, zorganizowanie i przeprowadzenie szkoleń komputerowych dla personelu oraz osób  realizujących zadania biura SIRENE, Biura Miedzynarodowej Współpracy Policji KGP.</t>
  </si>
  <si>
    <t>19/Cmt/06/EM</t>
  </si>
  <si>
    <t>Kajdanki szczękowe - 3000 szt. (+/-10%) wykonane zgodnie z wymaganiami techniczno-użytkowymi kajdanek szczękowych</t>
  </si>
  <si>
    <t>17.02.06</t>
  </si>
  <si>
    <t>31.01.06-17.02.06</t>
  </si>
  <si>
    <t>PH Kel-Met umowa nr 15</t>
  </si>
  <si>
    <t>PIMCO Sp. z o.o</t>
  </si>
  <si>
    <t>PH Kel-Met</t>
  </si>
  <si>
    <t>20/Cmt/06/ JG</t>
  </si>
  <si>
    <t>Hełm kuloodporny bez przyłbicy w ilości 1.000 szt. (+/- 10%) wykonany zgodnie z wymaganiami konstrukcyjno-technicznymi policyjnego hełmu odłamko i kuloodpornego.</t>
  </si>
  <si>
    <t>2006/S46-048291</t>
  </si>
  <si>
    <t>05.04.06</t>
  </si>
  <si>
    <t>06.03.06-05.04.06</t>
  </si>
  <si>
    <t>Bumar Sp. z o.o umowa nr 58</t>
  </si>
  <si>
    <t>ITWW MORATEX</t>
  </si>
  <si>
    <t>Bumar Sp. z o.o.</t>
  </si>
  <si>
    <t>15.05.06</t>
  </si>
  <si>
    <t>21/Cmt/06/ JuK</t>
  </si>
  <si>
    <t>Zakup:
1). buty sportowe -280 par,
2). trzewiki letnie skoczka - 300 par,
3). trzewiki skoczka - 300 par.</t>
  </si>
  <si>
    <t>21.02.06</t>
  </si>
  <si>
    <t>03.02.06-21.02.06</t>
  </si>
  <si>
    <t>30  dni od daty podpisania umowy</t>
  </si>
  <si>
    <t>Zad 1
67 638,80
Zad2
87 108,00</t>
  </si>
  <si>
    <t>Zad 1
Budmax umowa nr 12
Zad 2
Spółdzielnia Pracy Wyrobów Skórzanych umowa nr 13</t>
  </si>
  <si>
    <t>Zad 1
67 636,80
Zad 2
87 108,00</t>
  </si>
  <si>
    <t>Zad 1
Budmax
Zad 2
Sółdzielnia Pracy Wyrobów Skórzanych</t>
  </si>
  <si>
    <t>Zad 1
56 000,00
Zad 2
87 108,00</t>
  </si>
  <si>
    <t>Zad 1
Sport Shop Adi
Zad 2
Sółdzielnia Pracy Wyrobów Skórzanych</t>
  </si>
  <si>
    <t>17.03.06</t>
  </si>
  <si>
    <t>22/Cmt/06/JM</t>
  </si>
  <si>
    <t>Zakup:
1) Identyfikator tożsamości (nieśmiertelnik) -250 szt.
2) Identyfiaktor imienny-250 kpl.
3) Podkoszulka z długim rękawem -600 szt.
4) Podkoszulka z krótkim rękawem z napisem "Policja" -900 szt.
5) Koszulka służbowa letnia -100 szt.
6) Koszulka wyjś</t>
  </si>
  <si>
    <t>285
172
183
185
182
184</t>
  </si>
  <si>
    <t>09.02.06-27.02.06</t>
  </si>
  <si>
    <t>Zad 1
9 150,00
Zad 2
1 830,00
Zad 3
21 052,32
Zad 4
9 760,00
Zad 5
unieważniono art. 93 u 1 p 1
Zad 6
20 130,00
Zad 7
38 219,43</t>
  </si>
  <si>
    <t>Zad 1
Mennica Polska zmaówienie nr 22/M/06
Zad 2
Hako zamówienie nr 25/M/06
Zad 3
Trawena umowa nr 18
Zad 4
Kastor zmaówienie nr 24/M/06
Zad 6
Konfekcjoner umowa nr 19
Zad 7
Victory umowa nr 17</t>
  </si>
  <si>
    <t>Zad 1
9 150,00
Zad 2
2 105,00
Zad 3
24 052,32
Zad 4
9 760,00
zad 6
29 280,00
Zad 7
38 219,43</t>
  </si>
  <si>
    <t>Zad 1
Mennica Poslak S.A
Zad 2
Krysmar
Zad 3
Trawena
Zad 4
Kastor
Zad 6
Altex-Fasmon</t>
  </si>
  <si>
    <t>Zad 1
9 150,00
Zad 2
1 830,00
Zad 3
21 708,00
Zad 4
5 978,00
Zad 6
19 764,00
Zad 7
21 252,40</t>
  </si>
  <si>
    <t>Zad 1
Mennica Poslak S.A
Zad 2
Hako
Zad 3
Polskór
Zad 4
Altex-Fasmon
Zad 6
Hafciarstwo-Usługi
Zad 7
BIK Moda</t>
  </si>
  <si>
    <t>Zad 3
24.03.06
Zad 6
24.03.06
Zad 7
24.03.06</t>
  </si>
  <si>
    <t>23/Cmt/06/ EM</t>
  </si>
  <si>
    <t>Ręczny miotacz pieprzu - w ilości 10.000 szt. (+/- 20%) wykonany zgodnie z wymaganiami technicznymi.</t>
  </si>
  <si>
    <t>06.02.06-21.02.06</t>
  </si>
  <si>
    <t>5 miesięcy od daty podpisania umowy</t>
  </si>
  <si>
    <t>Holster HPE umowa nr 11</t>
  </si>
  <si>
    <t>03.03.06</t>
  </si>
  <si>
    <t>24/Sch/Cam/06/WP</t>
  </si>
  <si>
    <t>Budowa Zapasowego Centrum Danych -zaprojektowanie oraz wykonanie wielobranżowych robót budowlanych w budynku KSP przy ul. Nowolipie 2 -zgodnie z programem funkcjonalno-użytkowym</t>
  </si>
  <si>
    <t>POROZUMIENIE</t>
  </si>
  <si>
    <t>25/SPOT/2.3.2./88/04/06/JM</t>
  </si>
  <si>
    <t>Zakup 1000 szt. przenośnych urządzen do badania zawartości alkoholu w wydychanym powietrzy w ukompletowaniu z drukarką.</t>
  </si>
  <si>
    <t>33253000-8</t>
  </si>
  <si>
    <t>nr 94
poz.19973</t>
  </si>
  <si>
    <t>18.04.06-01.06.06</t>
  </si>
  <si>
    <t>Transcom International umowa 97</t>
  </si>
  <si>
    <t>Krol-Pol sp. z o.o</t>
  </si>
  <si>
    <t>Transcom International</t>
  </si>
  <si>
    <t>26.07.06</t>
  </si>
  <si>
    <t>2 379 000,00
(SPOT)</t>
  </si>
  <si>
    <t>Biuro Kadr i Szkoleń</t>
  </si>
  <si>
    <t>26/BKSa/06/EM</t>
  </si>
  <si>
    <t>Badanie opinii społecznej oraz opinii policjantów:
zad.1 - przeprowadzenie przy badaniach omnibusowych comiesięcznej opinii społecznej nt. Policji,
zad. 2- realizacja badania poziomu zadowolenia policjantów.</t>
  </si>
  <si>
    <t>74132000-3</t>
  </si>
  <si>
    <t>13.02.06-01.03.06</t>
  </si>
  <si>
    <t>Centru Badania Opinii Społecznej umowa nr 24 i 25</t>
  </si>
  <si>
    <t>Zad 1
73 200,00
Zad 2
80 886,00</t>
  </si>
  <si>
    <t>Zad 1
IQS and Quant
SMG/KRC Poland Media
Zad 2
SMG/KRC Poland Media</t>
  </si>
  <si>
    <t>Zad 1
1 220,00
Zad 2
15 860,00</t>
  </si>
  <si>
    <t>Zad 1
Centrum Badań Opinii Społecznej
Zad 2
IQS and Quant</t>
  </si>
  <si>
    <t>27/Cam/06/WP</t>
  </si>
  <si>
    <t>Rozbudowa instalacji kontroli dostępu i sygnalizacji włamania oraz wymiana stolarki drzwiowej w budynku przy ul.Puławskiej 148/150</t>
  </si>
  <si>
    <t>45312200-9
45314000-1</t>
  </si>
  <si>
    <t>28/Cmt/06/BG</t>
  </si>
  <si>
    <t>Zakup 24 kpl stanowisk szkoleniowych tachografu cyfrowego składającego się z:
- stanowiska demonstracyjnego DTCO
- chipowych kart testowych (kpl 4 kart)z
- papieru testowego (min 3 rolki)
- klucza do kopiowania danych - 1 szt.
- oprogramowania multimedial</t>
  </si>
  <si>
    <t>33513200-1</t>
  </si>
  <si>
    <t>Nr 48
poz 10217</t>
  </si>
  <si>
    <t>16.02.06-12.04.06</t>
  </si>
  <si>
    <t>Drabpol Sp. j. umowa nr 41</t>
  </si>
  <si>
    <t>Drabpol Sp. j.</t>
  </si>
  <si>
    <t>Actia-Politik Sp. z o.o.</t>
  </si>
  <si>
    <t>29/Ckt/06/ JuK</t>
  </si>
  <si>
    <t>Zad. A
1) Kalka maszynowa A-4 -20 op a'100szt.
2) Kalka ołówkowa A-4 - 20 op. a'100szt.
3) Papier komputerowy składanka gramatura 70 kolor
- 250/1+4 - 20 op. a'300szt.
- 250/1+3 - 60 op. a'400szt.
- 250/1+2 - 45 op. a'900szt.
390/12(1+0) - 50 op. a'2000sz</t>
  </si>
  <si>
    <t>21122000-4</t>
  </si>
  <si>
    <t>10.03.06</t>
  </si>
  <si>
    <t>23.02.06-10.03.06</t>
  </si>
  <si>
    <t>Papierozbyt umowa nr 20</t>
  </si>
  <si>
    <t>Zad A
10 877,15
Zad B
2 903,60
Zad C
48 365,68</t>
  </si>
  <si>
    <t>Zad A
Tonel Sp. z o.o.
Zad B
Papierozbyt Sp. j.
Zad C
HU ZEBRA</t>
  </si>
  <si>
    <t>Zad A
10 806,76
Zad B
2 903,60
Zad C
34 580,90</t>
  </si>
  <si>
    <t>Zad A,B,C
Papierozbyt Sp. j.</t>
  </si>
  <si>
    <t>30/Ckt/06/ JM</t>
  </si>
  <si>
    <t>Zad. A
Paier toaletowy zwykły - 60 000 rolek
Zad B
Papier toaletowy 60x190 - 10 000 rolek</t>
  </si>
  <si>
    <t>15.03.06</t>
  </si>
  <si>
    <t>24.02.06-15.03.06</t>
  </si>
  <si>
    <t>Zad A
do 31.08.06
Zad  B
29.07.06</t>
  </si>
  <si>
    <t>Zad A
18 300,00
Zad B
11 590,00</t>
  </si>
  <si>
    <t>Zad A
BDS umowa nr 35
Zad B
Linea Trade zamówienie nr 169</t>
  </si>
  <si>
    <t>Zad A
25 800,00
Zad B
18 300,00</t>
  </si>
  <si>
    <t>Zad A
Aris
Zad B
BOS</t>
  </si>
  <si>
    <t>Zad A
14 640,00
Zad B
9 760,00</t>
  </si>
  <si>
    <t>Zad A
Flesz Sp. z o.o.
Zad B
Agapit</t>
  </si>
  <si>
    <t>31/Cmt/06/EM</t>
  </si>
  <si>
    <t>Szkolenie magazynierów-mechaników sprzętu uzbrojenia, chemicznego i inżynieryjno-spaerskiego dla grupy liczącej 45 słuchaczy</t>
  </si>
  <si>
    <t>08.03.06</t>
  </si>
  <si>
    <t>20.02.06-08.03.06</t>
  </si>
  <si>
    <t>Centrum Szkolenia Artylerii i Uzbrojenia umowa nr 55</t>
  </si>
  <si>
    <t>28.04.06</t>
  </si>
  <si>
    <t>32/Ckt/06/ EMi</t>
  </si>
  <si>
    <t>Chromatograf gazowy AGILENT 689ON z detektorem masowym 5975 inert MSD/DS. Perf. Turbo EI Budle stanowiący konieczne wyposażenie w realizacji międzynarodowego programu Teach MSD (kontynuacja programu CHEDDAR).</t>
  </si>
  <si>
    <t>3325320-6</t>
  </si>
  <si>
    <t>Nr 49
poz 10428</t>
  </si>
  <si>
    <t>27.02.06-20.04.06</t>
  </si>
  <si>
    <t>czerwiec 2006</t>
  </si>
  <si>
    <t>Rperlan Technologies Polska umowa nr 45</t>
  </si>
  <si>
    <t>19.05.06</t>
  </si>
  <si>
    <t>33/Cam/06/ IJ</t>
  </si>
  <si>
    <t>Dostawa energii elektrycznej do obiektów KGP:
zad.1 do obiektów na terenie Warszawy,
zad. 2 do obiektów poza Warszawą.</t>
  </si>
  <si>
    <t>40000000-6</t>
  </si>
  <si>
    <t>23.08.06</t>
  </si>
  <si>
    <t>10.08.06-23.08.06</t>
  </si>
  <si>
    <t>umowa na czas nieokreślony</t>
  </si>
  <si>
    <t>wg cennika Stoen</t>
  </si>
  <si>
    <t>STOEN 
Zakład Energetyczny Warszawa-Teren</t>
  </si>
  <si>
    <t>postępowanie w toku,</t>
  </si>
  <si>
    <t>34/BF/06/ BP  (wznowienie 66/BF/06/BP)</t>
  </si>
  <si>
    <t>Uzupełniający zakup aparatu RTG i radiografii cyfrowej STERN 200 do unitu stomatologicznego STERN 200.</t>
  </si>
  <si>
    <t>33111500-6</t>
  </si>
  <si>
    <t>35/CLK/06/ BG</t>
  </si>
  <si>
    <t>Serwis pogwarancyjny Krajowej Sieci ASIB (Serwis ASIB)</t>
  </si>
  <si>
    <t>14.03.06</t>
  </si>
  <si>
    <t>08.03.06-14.03.06</t>
  </si>
  <si>
    <t>8 tyg od daty podpisania umowy</t>
  </si>
  <si>
    <t>Stanimex S.c umowa nr 29</t>
  </si>
  <si>
    <t>03.04.06</t>
  </si>
  <si>
    <t>36/Ckt/06/ BG</t>
  </si>
  <si>
    <t>Dostawa gazów technicznych i ciekłego azotu dla Wydziału Chemii CLK KGP wg specyfikacji jakościowej</t>
  </si>
  <si>
    <t>24110000-8</t>
  </si>
  <si>
    <t>23.03.06</t>
  </si>
  <si>
    <t>06.03.06-23.03.06</t>
  </si>
  <si>
    <t>01.07.06-03.06.09</t>
  </si>
  <si>
    <t>Messer Polska umowa nr 31</t>
  </si>
  <si>
    <t>37/BŁiI/06/ JG</t>
  </si>
  <si>
    <t>Zakup informatycznych materiałów eksploatacyjnych na potrzeby Biur KGP: 
Grupa I -tusze do drukarek,
Grupa II -tonery do drukarek,
Grupa III - taśmy barwiące do drukarek,
Grupa IV - nośniki danych i opakowania,
Grupa V - folie i papiery do drukarek,
Grupa</t>
  </si>
  <si>
    <t>23.02.05-13.05.05</t>
  </si>
  <si>
    <t>3 tyg</t>
  </si>
  <si>
    <t>CryptoTech Sp. z o.o. umowa nr 56</t>
  </si>
  <si>
    <t>Ster-Projekt  S.A</t>
  </si>
  <si>
    <t xml:space="preserve">CryptoTech Sp. z o.o.  </t>
  </si>
  <si>
    <t>03.06.05</t>
  </si>
  <si>
    <t>04.07.05</t>
  </si>
  <si>
    <t>01.06.05-04.07.05</t>
  </si>
  <si>
    <t>4.060.690,70 Euro</t>
  </si>
  <si>
    <t>Consortia Sp. z o.o. umowa nr 255</t>
  </si>
  <si>
    <t>30.11.05</t>
  </si>
  <si>
    <t>78110000-1</t>
  </si>
  <si>
    <t>92312212-0</t>
  </si>
  <si>
    <t>Konstanty Adam Wojataszczyk umowa nr 338</t>
  </si>
  <si>
    <t>19.10.06</t>
  </si>
  <si>
    <t>50310000-1</t>
  </si>
  <si>
    <t>24.05.05</t>
  </si>
  <si>
    <t>c. Jedn.</t>
  </si>
  <si>
    <t>LETERUS S.C umowa nr 79</t>
  </si>
  <si>
    <t>30.05.05-15.06.05</t>
  </si>
  <si>
    <t>55321000-6</t>
  </si>
  <si>
    <t>14.05.05-18.05.05</t>
  </si>
  <si>
    <t>30,00 dzienna satwka wyżywienia</t>
  </si>
  <si>
    <t>Zakład Obsługi MSWiA umowa nr 47</t>
  </si>
  <si>
    <t>Catering Bracia Wiśniewsccy - odstąpiono od podpisania umowy</t>
  </si>
  <si>
    <t>odstąpiono od podpisania umowy</t>
  </si>
  <si>
    <t>Serwis Automatycznego Systemu Identyfikacji Broni ARSENAŁ (Serwis ASIB) obejmujący:   dostawę oprogramowania i wykonanie usług w zakresie instalacji oprogramowania oraz konfiguracji Stanowisk Roboczych ASIB Arsenał, funkcjonujących w CLK KGP oraz Laboratoriach Kryminalistyki w KWP w :Katowicach, Olsztynie,  Poznaniu, Wrocławiu w terminie do 20 grudnia 2005 r.</t>
  </si>
  <si>
    <t>Zakup 250 szt. Licencji Aplikacji Końcowego Użytkownika Systemu KCIK, pozwalających na dostęp do aplikacji KCIK z policyjnych stanowisk dostępowych w terenoeych jednostkach Policji.</t>
  </si>
  <si>
    <t>Dostawa 100.000 szt. Licencji HP Open Mail obsługującej system Policyjnej Poczty Elektronicznej</t>
  </si>
  <si>
    <r>
      <t>Rozbudowa systemu backup</t>
    </r>
    <r>
      <rPr>
        <b/>
        <vertAlign val="superscript"/>
        <sz val="9"/>
        <rFont val="Arial CE"/>
        <family val="0"/>
      </rPr>
      <t>'</t>
    </r>
    <r>
      <rPr>
        <b/>
        <sz val="9"/>
        <rFont val="Arial CE"/>
        <family val="0"/>
      </rPr>
      <t>owego KSIPA (szkolnego</t>
    </r>
  </si>
  <si>
    <t xml:space="preserve">Zakup urządzeń do szybkiej identyfikacji daktyloskopijnej na wyposażenie jednostek terenowych Policji. </t>
  </si>
  <si>
    <t>Zaprojektowanie, implementacja i wdrożenie systemu Bezpiecznej Poczty Elektronicznej (BPE), służącego do przesyłania informacji i dokumentów w formie elektronicznej do klauzuli "Poufne" i działającego w infrastrukturze teleinformatycznej polskiej Policji oraz dostarczenie dokumentacji umożliwiającej przedłożenie jej przez BŁiI KGP służbie ochrony państwa do akredytacji systemu BPE, zgodnie z wymogami Ustawy o ochronie informacji niejawnych.</t>
  </si>
  <si>
    <t>Dostawa dysków oraz licencji do rozbudowy macierzy dyskowej XP-1024 wraz z usługą instalacji, konfiguracji i utworzenia obszarów raw dla bazy danych ORACLE</t>
  </si>
  <si>
    <t>246/BŁiI/05/EJ</t>
  </si>
  <si>
    <t>Dostawa n/w sprzetu informatycznego:                          
1. stanowisko komputerowe do zastosowań biurowych - 12 szt.,     
2. komputery przenośne typu notebook - 7 szt.</t>
  </si>
  <si>
    <t>247/Ckt/05/EM (wzn.211/Ckt/05/EM)</t>
  </si>
  <si>
    <t>248/Cam/05/GG</t>
  </si>
  <si>
    <t>Roboty dodatkowe na wykonanie ogrodzenia terenu przy ul. Iwickiej 14 w Warszawie</t>
  </si>
  <si>
    <t>249/Cmt/05/JC</t>
  </si>
  <si>
    <t>250/BŁiI/05/JK</t>
  </si>
  <si>
    <t>251/BŁiI/05/JK</t>
  </si>
  <si>
    <t>252/BŁiI/05/JK</t>
  </si>
  <si>
    <t>253/Cam/05/WP</t>
  </si>
  <si>
    <t>254/BŁiI/05/JK</t>
  </si>
  <si>
    <t>255/BŁiI/05/BR</t>
  </si>
  <si>
    <t>256/BŁiI/05/BR</t>
  </si>
  <si>
    <t>257/BŁiI/05/EJ</t>
  </si>
  <si>
    <t>260/BŁiI/05/MK</t>
  </si>
  <si>
    <t>261/Cam/05/JG</t>
  </si>
  <si>
    <t>262/BŁiI/05/EJ</t>
  </si>
  <si>
    <t>Zakup:                                       
1. kamera V-1255-BNC z obiektywem Pinhole V-PL25/CS - 24 szt.,                           
2. głowica statywowa MP-101 (BENSOR) - 20 szt.</t>
  </si>
  <si>
    <t>Dostawa i instalacja 6 central telefonicznych w jednostkach Policji na terenie województw wielkopolskiego i zachodniopomorskiego zgodnie ze szczegółowymi wymaganiami określonymi w załączniku.</t>
  </si>
  <si>
    <t>Dostawa i instalacja 3 central telefonicznych w jednostkach Policji na terenie województwa dolnośląskiego zgodnie ze szczegółowymi wymaganiami określonymi w załączniku.</t>
  </si>
  <si>
    <t>Dostawa i instalacja  central telefonicznych w jednostkach Policji na terenie województwa kujawsko-pomorskiego zgodnie ze szczegółowymi wymaganiami określonymi w załączniku.</t>
  </si>
  <si>
    <t>Konserwacja dźwigów i stałego nadzoru serwisowego celem usuwania zaistniałych awarii przez 7 dni w tygodniu 365 dni w roku do 3 godzin od informacji o awarii.</t>
  </si>
  <si>
    <t>Dostawa i instalacja 24 systemów zasilania gwarantowanego w jednostkach Policji na terenie województw: wielkopolskiego, dolnośląskiego, kujawsko-pomorskiego, pomorskiego,małopolskiego, łódzkiego, mazowieckiego zgodnie ze szczegółowymi wymaganiami</t>
  </si>
  <si>
    <t>Dostawa:                  
1) 71 kompletów radiotelefonów  (stacji) bazowych spełniających wymagania techn-funkcjonalne,             2) 2130 mb (30 mb na stację) przewodu antenowego o średn. 1/2 cala o oporności falowej 50 omów, tłumienności max. 3 dec/50mb.</t>
  </si>
  <si>
    <t>Dostawa:                   
1. 640 kpl. radiotelefonów przewoźnych,                  
2. 360 kpl. radiotelefonów noszonych,                       
3. 36 kpl. ładowarek jednopozycyjnych,                                     
4. 60 kpl. ładowarek wielopozycyjnych (min. 5 poz.),                                                          
5. 5 kpl. ładowarek wielopozycyjnych z funkcją regeneracji (min. 5 poz.)</t>
  </si>
  <si>
    <t>Zakup usługi pełnego dostosowania centralnego zasobu informatycznego do wymiany informacji z SIS poprzez zaprojektowanie, wykonanie iwdrożenie Systemu Poszukiwawczego Policji</t>
  </si>
  <si>
    <t>Biur Łączności i Informatyki</t>
  </si>
  <si>
    <t>172
183
182
184
193
285</t>
  </si>
  <si>
    <t>17.03.05</t>
  </si>
  <si>
    <t>24.02.05-17.03.05</t>
  </si>
  <si>
    <t>dostawa według harmonogramu</t>
  </si>
  <si>
    <t>30259700-6</t>
  </si>
  <si>
    <t>19.12.05</t>
  </si>
  <si>
    <t>02.09.05-19.12.05</t>
  </si>
  <si>
    <t>S&amp;T Services Polska Sp. z o.o. umowa nr 327</t>
  </si>
  <si>
    <t>21.03.06</t>
  </si>
  <si>
    <t>30232000-4</t>
  </si>
  <si>
    <t>20.04.06</t>
  </si>
  <si>
    <t>unieważniono art. 93 u 1 p 4</t>
  </si>
  <si>
    <t>18.05.05</t>
  </si>
  <si>
    <t>21.04.05-18.05.05</t>
  </si>
  <si>
    <t>60 dni od daty przekazania silnika Wykonawcy</t>
  </si>
  <si>
    <t>FTH ANKOL umowa nr 92</t>
  </si>
  <si>
    <t>ANKOL</t>
  </si>
  <si>
    <t>Grupa I
20 975 643,00
Grupa II 
5 152 914,00</t>
  </si>
  <si>
    <t>Grupa I
S&amp;T services Polska
Grupa II 
WASKO</t>
  </si>
  <si>
    <t>Grupa I 
16 001 154,00
Grupa II
3 378 180,00</t>
  </si>
  <si>
    <t>Grupa I
Consortia
Grupa II
Arcus</t>
  </si>
  <si>
    <t xml:space="preserve">Schengen
</t>
  </si>
  <si>
    <t>06.04.05</t>
  </si>
  <si>
    <t>Respol S.A umowa nr 41</t>
  </si>
  <si>
    <t>29.04.05</t>
  </si>
  <si>
    <t>03.03.05</t>
  </si>
  <si>
    <t>10.02.05-03.03.05</t>
  </si>
  <si>
    <t>3 tyg od daty podpisania umowy</t>
  </si>
  <si>
    <t>KP System Firma Inżynierska umowa nr 11</t>
  </si>
  <si>
    <t>Część I
15 586,72
Część II
1 187,06
Część III
21 957,56
Część IV
14 505,80
Część V
2 508,32</t>
  </si>
  <si>
    <t>01.04.05-06.04.05</t>
  </si>
  <si>
    <t>30.04.06</t>
  </si>
  <si>
    <t>Część I i II
Cortland Sp. z o.o.
Część III
Centrum Komputerowe MICROMAN Sp. z o.o.
Część IV i V
KP System Firma Inżynierska</t>
  </si>
  <si>
    <t>Część I
12 749,00
Część II
1 061,40
Część III
21 957,56
Część IV 
13 567,62
Część V
2 421,70</t>
  </si>
  <si>
    <t>Część I,II,III
KP System Firma Inżynierska
Część IV, V
Centrum Komputerowe MICROMAN Sp. z o.o.</t>
  </si>
  <si>
    <t>29.03.05</t>
  </si>
  <si>
    <t>21221100-9</t>
  </si>
  <si>
    <t>anulowano</t>
  </si>
  <si>
    <t>unieważniono na poddstawie wyroku Zespołów Arbitrów UZP</t>
  </si>
  <si>
    <t>18.02.05-28.02.05</t>
  </si>
  <si>
    <t>30 dni od daty podpisania umowy</t>
  </si>
  <si>
    <t>Hewlett Packard umowa nr 12</t>
  </si>
  <si>
    <t>22000000-0</t>
  </si>
  <si>
    <t>16.03.05</t>
  </si>
  <si>
    <t>18.03.05-16.03.05</t>
  </si>
  <si>
    <t>Zad 1 
4 tyg
Zad 2 
6 tyg</t>
  </si>
  <si>
    <t>Zad 1 
18 894,14
Zad 2 
24 759,54</t>
  </si>
  <si>
    <t>Zad 1 i 2 
OMEKO umowa nr 13</t>
  </si>
  <si>
    <t>Zad 1
70 464,88
Zad 2
68 122,24</t>
  </si>
  <si>
    <t>Zad 1 i 2 
TONEL Sp. z o.o.</t>
  </si>
  <si>
    <t>Zad 1 i 2 
OMEKO</t>
  </si>
  <si>
    <t>30.03.05</t>
  </si>
  <si>
    <t>362120000-0</t>
  </si>
  <si>
    <t>18.02.05-02.03.05</t>
  </si>
  <si>
    <t xml:space="preserve">sukcesywne dostawy do 20 maja 2005 r. </t>
  </si>
  <si>
    <t>Mennica Państwowa umowa nr 7</t>
  </si>
  <si>
    <t>20.05.05</t>
  </si>
  <si>
    <t>25.03.05-20.05.05</t>
  </si>
  <si>
    <t>MG Polnad Sp. z o.o. umowwa nr 102</t>
  </si>
  <si>
    <t>18.07.05</t>
  </si>
  <si>
    <t>35342000-3</t>
  </si>
  <si>
    <t>25.04.05</t>
  </si>
  <si>
    <t>01.03.05-25.04.05</t>
  </si>
  <si>
    <t>75 dni od daty podpisania umowy</t>
  </si>
  <si>
    <t>1) 92 768,80
2) 69 150,00
3) 33 731,78
4) 130 500,00
5) 193 477,36
6) 370 575,51
7) 391 490,58</t>
  </si>
  <si>
    <t>1) FIN Sp. z o.o. umowa nr 69
2) Wojskowe Zakłady Lotnicze umowa nr 66
3) FTH ANKOL umowa nr 63
4) BUMAR Sp. z o.o. umowa nr 67
5) NS AVIATION umowa nr 68
6) KOPEX S.A. Umowa nr 64
7) CENTREX umowa nr 65</t>
  </si>
  <si>
    <t>33451000-6</t>
  </si>
  <si>
    <t>12.09.05-29.09.05</t>
  </si>
  <si>
    <t>do dnia 10.12.05</t>
  </si>
  <si>
    <t>PHPU ZUBER umowa nr 183</t>
  </si>
  <si>
    <t>25.10.05</t>
  </si>
  <si>
    <t>18223200-0</t>
  </si>
  <si>
    <t>64200000-8</t>
  </si>
  <si>
    <t>13.10.05</t>
  </si>
  <si>
    <t>od 01.10.05</t>
  </si>
  <si>
    <t>01.06.06</t>
  </si>
  <si>
    <t>TPSA umowa nr 330, 331, 332</t>
  </si>
  <si>
    <t>19320000-5</t>
  </si>
  <si>
    <t>26.09.05</t>
  </si>
  <si>
    <t>36133000-2</t>
  </si>
  <si>
    <t>16.09.05-06.10.05</t>
  </si>
  <si>
    <t>30 dni od dnia podpisania umowy</t>
  </si>
  <si>
    <t>EVEREST umowa nr 171</t>
  </si>
  <si>
    <t>MEBBEL</t>
  </si>
  <si>
    <t>PPHU AS Pomorzanka</t>
  </si>
  <si>
    <t>20.10.05</t>
  </si>
  <si>
    <t>36121000-5</t>
  </si>
  <si>
    <t>07.10.05</t>
  </si>
  <si>
    <t>22.09.05-07.10.05</t>
  </si>
  <si>
    <t>PPHU MEBLOTEX umowa nr 168</t>
  </si>
  <si>
    <t>WOKA</t>
  </si>
  <si>
    <t>PPHU MEBLOTEX</t>
  </si>
  <si>
    <t>18.11.05</t>
  </si>
  <si>
    <t>34114200-2</t>
  </si>
  <si>
    <t>24.10.05</t>
  </si>
  <si>
    <t>10.10.05-24.10.05</t>
  </si>
  <si>
    <t>MEBEL Serwis</t>
  </si>
  <si>
    <t>Biurassic</t>
  </si>
  <si>
    <t>20.12.05</t>
  </si>
  <si>
    <t>AVIATION SERWIS umowa nr 197</t>
  </si>
  <si>
    <t>23.09.05-07.11.05</t>
  </si>
  <si>
    <t>do 22.12.05</t>
  </si>
  <si>
    <t>Bieńkowski Sp. z o.o. umowa nr 212</t>
  </si>
  <si>
    <t>28.09.05-04.11.05</t>
  </si>
  <si>
    <t>do dnia 15.12.05</t>
  </si>
  <si>
    <t>unieważniono art. 93 un 1 p 7</t>
  </si>
  <si>
    <t>32420000-3
50000000-5</t>
  </si>
  <si>
    <t>JAM Security Sp. z o.o.</t>
  </si>
  <si>
    <t>ITWW Moratex</t>
  </si>
  <si>
    <t>2 (oddalone)</t>
  </si>
  <si>
    <t>1 (oddalone)</t>
  </si>
  <si>
    <t>nr 211 
poz. 49762</t>
  </si>
  <si>
    <t>14.11.05</t>
  </si>
  <si>
    <t>22.09.05-14.11.05</t>
  </si>
  <si>
    <t>AVIATION SERVICE Sp. z o.o. 
Warszawa - zadanie A i B  
umowa nr 46</t>
  </si>
  <si>
    <t>51/Cmt/06/RS   (wznowienie 80/Cmt/06/RS)</t>
  </si>
  <si>
    <t>Dostawa części zamiennych do śmigłowców PZL-Kania - według załącznika nr 1</t>
  </si>
  <si>
    <t>52/Cmt/06/EM</t>
  </si>
  <si>
    <t>Zadanie 1
Czapka ćwiczebna - 10636 szt.
Czapka gabardynowa - 3252 szt
Czapka letnia - 2788 szt.
Czapka zimowa - 3550 szt.
Zadanie 2 
Koszula służbowa - 5935 szt.
Koszula służbowa letnia - 6173 szt.
Koszula wyjściowa letnia - 905 szt.</t>
  </si>
  <si>
    <t>184
183</t>
  </si>
  <si>
    <t>Nr 80
poz. 17005</t>
  </si>
  <si>
    <t>24.03.06-05.05.06</t>
  </si>
  <si>
    <t>Zad 1
459 596,57
Zad 2
460 399,94</t>
  </si>
  <si>
    <t>Zad 1
PO Modus (Galex)
Zad 2
Kastor
umowy zostały zawarte prze poszczególne jednostki Policji</t>
  </si>
  <si>
    <t>Zad 1
PO Modus (Galex)
Zad 2
KASTOR S.A</t>
  </si>
  <si>
    <t>Zad 1
394 625,01
Zad 2
440 968,88</t>
  </si>
  <si>
    <t>Zad 1
Intermag
Zad 2
ELREMET</t>
  </si>
  <si>
    <t>53/Cmt/06/EM (wznowienie 105/Cmt/06/EM)</t>
  </si>
  <si>
    <t>Zadanie 1
Bluza słuzbowa męska- 2.362 szt.
Bluza służbowa damska- 922 szt.
Kurtka gabardynowa męska- 2.486 szt.
Kurtka gabardynowa damska- 803 szt.
Zadanie 2
Spodnie gabardynowe do półbutów- 3.339szt.
Spodnie gabardynowe służbowe typu narciarskiego- 3.607</t>
  </si>
  <si>
    <t>Nr 87
poz. 18470</t>
  </si>
  <si>
    <t>12.05.06</t>
  </si>
  <si>
    <t>31.03.06-12.05.06</t>
  </si>
  <si>
    <t>Zad 1
unieważniono art. 93 u 1 p 4
Zad 2
811 705,04</t>
  </si>
  <si>
    <t>Zad 1
unieważniono art. 93 u 1 p 4
Zad 2
ZPO Nowa Ruda umowa została zawarta przez poszczególne jednostki Policji</t>
  </si>
  <si>
    <t>Zad 1
1 813 597,10
Zad 2
1 087 664,16</t>
  </si>
  <si>
    <t>Zad 1
ZPO Nowa Ruda
Zad 2
Elremet</t>
  </si>
  <si>
    <t>Zad 1
1 813 597,10
Zad 2
749 640,70</t>
  </si>
  <si>
    <t>Zad 1
ZPO Nowa Ruda
Zad 2
ZPCH Kolchin Sp. z o.o.</t>
  </si>
  <si>
    <t>54/Cmt/06/EM</t>
  </si>
  <si>
    <t>Zadanie 1
Półbuty- 5.075par
Trzewiki botki- 2.037 par
Trzewiki skoczka- 5.842 szt.
Zadanie 2
Pas główny czarny- 5.160szt.
Pas biały z koalicyjką- 1.075szt.</t>
  </si>
  <si>
    <t>193
185</t>
  </si>
  <si>
    <t>Nr 87
poz. 18472</t>
  </si>
  <si>
    <t>31.03.06-10.05.06</t>
  </si>
  <si>
    <t>Zad 1
1 940 627,16
Zad 2
230 456,78</t>
  </si>
  <si>
    <t>Zad 1
SPWS im. Kilińskiego 
Zad 2
PPH Polskór 
umowy zostały zawarte przez poszczególne jednostki Policji</t>
  </si>
  <si>
    <t>Zad 1
1 972 377,66
Zad 2
230 456,78</t>
  </si>
  <si>
    <t>Zad 1
ARM-EX
Zad 2
Polskór</t>
  </si>
  <si>
    <t>Zad 1
1 940 627,16
Zad 2
217 866,38</t>
  </si>
  <si>
    <t>Zad 1
SPWS im J Kilińskiego
Zad 2
Kangur Sp. z o.o.</t>
  </si>
  <si>
    <t>55/Cmt/06/JG</t>
  </si>
  <si>
    <t>Zadanie 1
Pozwolenie na broń w postaci książeczek
Zadanie 2 
Pozwolenie na broń w posatci kartek luzem
Zadanie 3
Licencje pracowników ochrony</t>
  </si>
  <si>
    <t>07.04.06-24.04.06</t>
  </si>
  <si>
    <t>Zad 1i 3
8 tyg od daty podpisania umowy
Zad 2
4 tyg od daty podpisania umowy</t>
  </si>
  <si>
    <t>Polska Wytwórnia Papierów Wartościowych umowa nr 57</t>
  </si>
  <si>
    <t>56/Cmt/06/ BG</t>
  </si>
  <si>
    <t>Zakup przedmiotów mundurowych w ramach zamówienia scentralizowanego:
Zad. 1 Ochraniacze przedramienia -1158 szt., Ochraniacze nóg - 2150 par,  
Zad. 2 Kamizelka przeciwuderzeniowa - 1241 szt.,    
Zad. 3 Rękawice przeciwuderzeniowe - 1156 par, 
Zad. 4 Kom</t>
  </si>
  <si>
    <t>18131000-6
18424000-7
18114000-1</t>
  </si>
  <si>
    <t>Nr 87
poz. 18471</t>
  </si>
  <si>
    <t>03.04.06-19.05.06</t>
  </si>
  <si>
    <t>Zad 1
650 735,80
Zad 2
522 336,90
Zad 3
unieważniono art. 93 u 1 p 7
Zad 4
475 800,00 - 320 kpl.
183 000,00 - 200 kpl</t>
  </si>
  <si>
    <t>Zad 1
ITWW Moratex umowa realizowana przez poszczególne jednostki Policji
Zad 2
PPH Polskór umowa realizowana przez poszczególne jednostki Policji
Zad 3
unieważniono art. 93 u 1 p 7
Zad 4
PPH Kama 
320 kpl - umowa realizoana przez poszczególne jednostki P</t>
  </si>
  <si>
    <t>Zad 1
650 735,80
Zad 2
522 336,90
Zad 3
unieważniono art. 93 u 1 p 7
Zad 4
599 508,00</t>
  </si>
  <si>
    <t>Zad 1
ITWW Moratex
Zad 2
PPH Polskór 
Zad 3
unieważniono art. 93 u 1 p 7
Zad 4
ITWW Moratex</t>
  </si>
  <si>
    <t>Zad 1
650 735,80
Zad 2
522 336,90
Zad 3
unieważniono art. 93 u 1 p 7
Zad 4
475 800,00</t>
  </si>
  <si>
    <t xml:space="preserve">Zad 1
ITWW Moratex
Zad 2
PPH Polskór
Zad 3
unieważniono art. 93 u 1 p 7
Zad 4
PPH Kama </t>
  </si>
  <si>
    <t>1
(uznany)</t>
  </si>
  <si>
    <t>26.06.06</t>
  </si>
  <si>
    <t>57/Cmt/06/ EMi</t>
  </si>
  <si>
    <t>Zakup przedmiotów mundurowych w ramach zamówienia scentralizowanego:
Zad. 1 Sweter służbowy -4343 szt.,  
Zad. 2 Kamizelka odblaskowa - 8680 szt.,  Narękawki odblaskowe - 1182 par,   
Zad. 3 Płaszcz wyjściowy całoroczny - 550 szt., 
Zad. 4 Odznaka identyf</t>
  </si>
  <si>
    <t>17282130-2
18131600-2
25244230-4
18210000-4
28527400-6</t>
  </si>
  <si>
    <t>29.05.06</t>
  </si>
  <si>
    <t>Zad 1
286 787,58
Zad 2
386 971,80
Zad 3
269 050,00</t>
  </si>
  <si>
    <t>Zad 1
San Marko
Zad 2
FH Jagatex
Zad 3
Nowa Ruda</t>
  </si>
  <si>
    <t>Zad 1
346 519,28
Zad 2
375 034,83
Zad 3
227 469,00</t>
  </si>
  <si>
    <t>Zad 1
PPH Polskór
Zad 2
Noma
Zad 3
Intermag</t>
  </si>
  <si>
    <t>58/Ckt/06/ GB</t>
  </si>
  <si>
    <t>Odznaczenia resortowe wraz z etiu i legitymacją
1) Medal "Za Zasługi dla Policji"
-złoty - 200szt.
-srebrny-200szt.
-brązowy-300szt.
2) Odznaka "Zasłużony Policjant"
-złota- 200szt.
-srebrna-400 szt.,
-brązowa - 100 szt.</t>
  </si>
  <si>
    <t>36212000-0</t>
  </si>
  <si>
    <t>05.04.06-20.04.06</t>
  </si>
  <si>
    <t>Mennica Polska umowa nr 47</t>
  </si>
  <si>
    <t>59/Ckt/06/ UM</t>
  </si>
  <si>
    <t>Meble biurowe według załącznika</t>
  </si>
  <si>
    <t>07.04.06-21.04.06</t>
  </si>
  <si>
    <t>Meblotex umowa nr 42</t>
  </si>
  <si>
    <t>Staropol</t>
  </si>
  <si>
    <t>Magnus</t>
  </si>
  <si>
    <t>11.05.06</t>
  </si>
  <si>
    <t>60/BŁiI/06/ BR</t>
  </si>
  <si>
    <t>Zakup usługi świadczenia w okresie 5 lat serwisu dla SWD (system wspomagania dowodzenia) w KMP w Krakowie.</t>
  </si>
  <si>
    <t>50300000-8</t>
  </si>
  <si>
    <t>03.04.06-05.04.06</t>
  </si>
  <si>
    <t>do 31.03.2011</t>
  </si>
  <si>
    <t>Comarch S.A umowa nr 33</t>
  </si>
  <si>
    <t>61/Cmt/06/ IJ</t>
  </si>
  <si>
    <t>Nr 92
poz 19636</t>
  </si>
  <si>
    <t>02.06.06</t>
  </si>
  <si>
    <t>14.04.06-02.06.06</t>
  </si>
  <si>
    <t>Petrolot umowa nr 96</t>
  </si>
  <si>
    <t>Megmar</t>
  </si>
  <si>
    <t>Pertrolot</t>
  </si>
  <si>
    <t>62/Cmt/06/ RS</t>
  </si>
  <si>
    <t xml:space="preserve">PN
</t>
  </si>
  <si>
    <t>25.04.06</t>
  </si>
  <si>
    <t>07.04.06-25.04.06</t>
  </si>
  <si>
    <t>Zad 3,5,6,7,8,16 i 19
74 761,60
Zad 1,2,4,9,10,11,12,13,18,20,21 i 22
143 120,64
Zad 14 
7 329,76</t>
  </si>
  <si>
    <t>Zad 3,5,6,7,8,16 i 19
Transfaktor umowa nr 70
Zad 1,2,4,9,10,11,12,13,18,20,21 i 22
NS Aviation umowa nr 64
Zad 14 
Aviation Services umowa nr 65</t>
  </si>
  <si>
    <t xml:space="preserve">Zad 1
854,00
Zad 2
1 903,20
Zad 3
15 250,00
Zad 4
5 819,40
Zad 5
17 202,00
Zad 6
9 028,00
Zad 7
16 226,00
Zad 8
6 100,00
Zad 9
97 324,28
Zad 10
34 477,20
Zad 11
294,02
Zad 12
294,02
Zad 13
927,20
Zad 14
7 329,76
Zad 15
unieważniono art. 93 u 1 p 1
Zad 16
</t>
  </si>
  <si>
    <t>Zad 1,2,4,13,19,20,21,22
NS Avition
Zad 3, 4,5,6,7,8,9,10,11,12,16,18
Transfactor
Zad 14
Avitaion Service
Zad 15
unieważniono art. 93 u 1 p 1
Zad 17
unieważniono art. 93 u 1 p 1</t>
  </si>
  <si>
    <t xml:space="preserve">Zad 1
854,00
Zad 2
1 903,20
Zad 3
15 250,00
Zad 4
5 819,40
Zad 5
17 202,00
Zad 6
9 028,00
Zad 7
16 226,00
Zad 8
6 100,00
Zad 9
92 280,80
Zad 10
34 404,00
Zad 11
231,80
Zad 12
231,80
Zad 13
927,20
Zad 14
7 329,76
Zad 15
unieważniono art. 93 u 1 p 1
Zad 16
</t>
  </si>
  <si>
    <t>Zad 1,2,4,9,10,11,12,13,18,20,21,22
NS Avition
Zad 
Transfactor 3,5,6,7,8,16,19
Zad 14
Avitaion Service
Zad 15
unieważniono art. 93 u 1 p 1
Zad 17
unieważniono art. 93 u 1 p 1</t>
  </si>
  <si>
    <t>Zad 3,5,6,7,8,16 i 19
24.05.06
Zad 1,2,4,9,10,11,12,13,18,20,21 i 22
19.05.06
Zad 14 
23.05.06</t>
  </si>
  <si>
    <t>06.06.06</t>
  </si>
  <si>
    <t>zmiana w nazewnictwie</t>
  </si>
  <si>
    <t>63/Ckt/06/ BR</t>
  </si>
  <si>
    <t>Druki akcydensowe i formularze</t>
  </si>
  <si>
    <t>22800000-8</t>
  </si>
  <si>
    <t>06.04.06-26.04.06</t>
  </si>
  <si>
    <t>Wydawnictwo Akcydensowe S.A umowa nr 50</t>
  </si>
  <si>
    <t>Drukarnia nr 1</t>
  </si>
  <si>
    <t>Wydawnictwo Akcydensowe S.A</t>
  </si>
  <si>
    <t>64/Cmt/06/EM (wznowienie 117/Cmt/06/RS)</t>
  </si>
  <si>
    <t>Policyjne kaski ochronne z osłoną twarzy - 1.000 kpl.</t>
  </si>
  <si>
    <t>18.05.06</t>
  </si>
  <si>
    <t>M.K Szuster</t>
  </si>
  <si>
    <t>WSO Resal-Helmet</t>
  </si>
  <si>
    <t>65/Cmt/06/BG</t>
  </si>
  <si>
    <t>Policyjna tarcza ochronna w ilości - 728 szt.</t>
  </si>
  <si>
    <t>06.04.06-21.04.06</t>
  </si>
  <si>
    <t>do 31.07.06</t>
  </si>
  <si>
    <t>Bumar Sp. z o.o. (PSO Maskpol) umowa nr 56</t>
  </si>
  <si>
    <t>Biuro Finansow</t>
  </si>
  <si>
    <t>66/BF/06/ BP (wznowienie 34/BF/06/BP)</t>
  </si>
  <si>
    <t>Stern Weber umowa nr 68</t>
  </si>
  <si>
    <t>Stern Weber Polska</t>
  </si>
  <si>
    <t>Amadar Sp. z o.o.</t>
  </si>
  <si>
    <t>67/Ckt/06/ UM</t>
  </si>
  <si>
    <t>Krzesła biurowe 
Zad 1
Fotel obrotowy - 20 szt.
Zad 2 
Krzesło obrotowe - 70 szt.
Zad 3 
Krzesło konferencyjne - 120 szt.</t>
  </si>
  <si>
    <t>36111420-2</t>
  </si>
  <si>
    <t>13.04.06-27.04.06</t>
  </si>
  <si>
    <t>Zad 1 i 2
15 225,60
Zad 3
6 441,60</t>
  </si>
  <si>
    <t>Zad 1 i 2
CZS-ULART-CEZAS umowa nr 51
Zad 3
PPHU TOBO S.C umowa nr 52</t>
  </si>
  <si>
    <t>Zad 1
14 030,00
Zad 2
10 077,20
Zad 3
8 198,20</t>
  </si>
  <si>
    <t>Zad 1,2,3
Studio 8/8 Sp. z o.o.</t>
  </si>
  <si>
    <t>Zad 1
7 198,00
Zad 2
8 027,60
Zad 3
6 441,60</t>
  </si>
  <si>
    <t>Zad 1
CZS-ULART-CEZAS
Zad 2
CZS-ULART-CEZAS
Zad 3
PPHU TOBO S.C</t>
  </si>
  <si>
    <t>Zad 1 i 2
25.05.06
Zad 3
25.05.06</t>
  </si>
  <si>
    <t>68/BŁiI/06/ MSz (wznowienie 158/BŁiI.06/MSz)</t>
  </si>
  <si>
    <t>Budowa trzech kabli optotelekomunikacyjnych: 
a) Z-XOTKtd 12J - Paryska 17, Al.. St. Zjednoczonych/ Zwycięsców 34,
b) Z-XOTKtd 16J - Iwicka 14 /Iwicka 14 (CLK) Z-XOTKtd 36J - Iwicka 14/Podchorążych 38,      
c) Z-XOTKtd 12J - Batorego 5/ Batorego 6</t>
  </si>
  <si>
    <t>45314300-4
45314000-1</t>
  </si>
  <si>
    <t>20.06.06</t>
  </si>
  <si>
    <t>IN-TELCOM S.C</t>
  </si>
  <si>
    <t>PPPW TELEFON 2000 Sp. z o.o.</t>
  </si>
  <si>
    <t>69/Cmt/06/ EM</t>
  </si>
  <si>
    <t>73110000-6</t>
  </si>
  <si>
    <t>10.04.06-26.04.06</t>
  </si>
  <si>
    <t>Wojskowy Instytut Techniki Inżynieryjne umowa nr 61</t>
  </si>
  <si>
    <t xml:space="preserve">Wojskowy Instytut Techniczny Uzbrojenia </t>
  </si>
  <si>
    <t>Wojskowy Instytut Techniki Inżynieryjne</t>
  </si>
  <si>
    <t>70/Cmt/06/ EM (wznowienie 131/Cmt/06/GG)</t>
  </si>
  <si>
    <t>Zakup:
-paralizatora elektrycznego - 260 szt,
-pojemnik na paralizator (kartidż) - 260 szt.</t>
  </si>
  <si>
    <t>29562000-6</t>
  </si>
  <si>
    <t>Umo Sp. z o.o.</t>
  </si>
  <si>
    <t>Kaliber Sp. z o.o.</t>
  </si>
  <si>
    <t>71/Cam/06 WP
(wznowienie 190/Cam/06/WP)
(Fundusz Schengen)</t>
  </si>
  <si>
    <t>Wykonanie dokumentacji projektowo-kosztorysowej na przygotowanie infrastruktury teleinformatycznej biura SIRENE do obsługi etapu uruchomieniowego, rozumianej jako przygotowanie okablowania strukturalnego dla etapu uruchomieniowego biura SIRENE.</t>
  </si>
  <si>
    <t>74225000-2</t>
  </si>
  <si>
    <t>13.10.06</t>
  </si>
  <si>
    <t>72/Cmt/06/RS</t>
  </si>
  <si>
    <t>Wykonanie zabudowy radiotelefonu KFM 985 na śmigłowcu Mi-8</t>
  </si>
  <si>
    <t>50931100-1</t>
  </si>
  <si>
    <t>09.05.06</t>
  </si>
  <si>
    <t>21.04.06-09.05.06</t>
  </si>
  <si>
    <t>Wojskowe Zakłady Lotnicze nr 1 umowa nr 79</t>
  </si>
  <si>
    <t>07.06.06</t>
  </si>
  <si>
    <t>73/Ckt/06/ JuK</t>
  </si>
  <si>
    <t>Zakup:
1. kamizelka nurkowa - 2 kpl.
2. kamizelka taktyczno-ratunkowa - 3 kpl.
3. kaptur neoprenowy - 13 szt.
4. rękawiczki nurkowe - 13 szt.
5. konsola nawigacyjna AquaLung - 1 kpl.
6. mieszalnik nitroxonowy - 1 kpl.
7. analizator tlenowy - 1 kpl.
8. mas</t>
  </si>
  <si>
    <t>18131500-1
29812300-7
28211220-2</t>
  </si>
  <si>
    <t>09.06.06</t>
  </si>
  <si>
    <t>19.05.06-09.06.06</t>
  </si>
  <si>
    <t>90 dni od daty podpsiania umowy</t>
  </si>
  <si>
    <t>Zad 2
12 552,00
Zad 1, 3, 4 i 5
13 847,61</t>
  </si>
  <si>
    <t>Zad 2
H3O zamówienie nr 289/AS/06
Zad 1,3,4 i 5
Technika Podwodna zamówienie nr 290/AS/06</t>
  </si>
  <si>
    <t>Zad 1
9 467,20
Zad 2
12 552,00
zad 3
808,86
zad 4 
1 133,99
zad 5
2 437,56
zad 6
4 500,00
zad 7
1 300,00
Zad 8
1 950,00</t>
  </si>
  <si>
    <t>Zad 1,3,4,5
Technika podwodna
Zad 2
H3O
zad 6,7,8
ABYSS Diving</t>
  </si>
  <si>
    <t>04.07.06</t>
  </si>
  <si>
    <t>74/Ckt/06/ EMi</t>
  </si>
  <si>
    <t>Zakup zestawu spadochronowego taktyczno-szkolnego lekkiego - 1 kpl</t>
  </si>
  <si>
    <t>17223000-1</t>
  </si>
  <si>
    <t>120 dni od daty podpisania umowy</t>
  </si>
  <si>
    <t>75/Ckt/06 JM</t>
  </si>
  <si>
    <t>Zakup zestawu spadochronowego treningowego - 1 kpl.</t>
  </si>
  <si>
    <t>76/Ctr/06 HC</t>
  </si>
  <si>
    <t>Dostawa części zamiennych do samochodów:
1. Daewoo Nubira, Nubira II, Espero, Lanos, Leganza.,
2. Daewoo Ssangyong, Musso.,
3. Lublin II i Lublin III.</t>
  </si>
  <si>
    <t>34300000-0
34370000-1</t>
  </si>
  <si>
    <t>17.05.06</t>
  </si>
  <si>
    <t>26.04.06-17.05.06</t>
  </si>
  <si>
    <t>Tech-Metal umowa nr 66</t>
  </si>
  <si>
    <t>77/Cmt/06/ JG</t>
  </si>
  <si>
    <t>04.05.06-10.05.06</t>
  </si>
  <si>
    <t>do 10.11.06</t>
  </si>
  <si>
    <t>Moratex umowa nr 59</t>
  </si>
  <si>
    <t>22.05.06</t>
  </si>
  <si>
    <t>78/BŁiI/06/ BR</t>
  </si>
  <si>
    <t>Zakup rozszerzonej asysty technicznej w zakresie usług pogwarancyjnych i techn. wsparcia administracji systemu KSIP.</t>
  </si>
  <si>
    <t>02.06.06 - 09.06.06</t>
  </si>
  <si>
    <t>12 miesięcy od daty podpsiania umowy</t>
  </si>
  <si>
    <t>Oracle Polska umowa nr 162</t>
  </si>
  <si>
    <t>01.09.06</t>
  </si>
  <si>
    <t>2 99 577,04</t>
  </si>
  <si>
    <t>79/Ckt/06/ EMi</t>
  </si>
  <si>
    <t>Zakup środków czystości oposanych w zał nr 1 do wniosku.</t>
  </si>
  <si>
    <t>24500000-9
24665000-3
24800000-2</t>
  </si>
  <si>
    <t>12.05.06-02.06.06</t>
  </si>
  <si>
    <t>sierpień 2006</t>
  </si>
  <si>
    <t>Zad 1 i 3
40 243,89
Zad 2,4 i 5
38 416,70</t>
  </si>
  <si>
    <t>Zad 1 i 3
PPHU Dorado umowa nr 91
Zad 2,4 i 5 
Arka Company umowa nr 94</t>
  </si>
  <si>
    <t>Zad 1
58 718,17
Zad 2
37 973,36
Zad 3
28 841,14
Zad 4
40 218,52
Zad 5
38 430,00</t>
  </si>
  <si>
    <t>Zad 1
Arka Company
Zad 2
Flesz
Zad 3
Arka Company
Zad 4
Dorado
Zad 5
Flesz</t>
  </si>
  <si>
    <t>Zad 1
28 554,46
Zad 2
8 040,65
Zad 3
14 644,88
Zad 4
30 376,05
Zad 5
5 490,00</t>
  </si>
  <si>
    <t>Zad 1
Dorado
Zad 2
Arka Company
Zad 3
Astrom
Zad 4
Arka Company
Zad 5
Delkor</t>
  </si>
  <si>
    <t>1
( w częsci uznany i w cześci oddalony)</t>
  </si>
  <si>
    <t>Zad 1 i 3
16.08.06
Zad 2, 4 i 5
01.08.06</t>
  </si>
  <si>
    <t>80/Cmt/06/ RS   (wznowienie 51/Cmt/06/RS)</t>
  </si>
  <si>
    <t>Dostawa części zamiennych do śmigłowców PZL-Kania:
zad1 -regulator obrotów turbiny napędowej - 4 szt.,
zad. 2 -dajnik ciśnienia -4 szt.,
zad. 3 - radiostacja KY-196A - 1 szt.,
zad. 4 -wskaźnik obrotów turbosprężarki - 1 szt.,
zad. 5 - przełącznik trymerów</t>
  </si>
  <si>
    <t>04.05.06-19.05.06</t>
  </si>
  <si>
    <t>Zad 1-5
75 dni od daty podpisania umowy
Zad 6-7
85 dni od daty pdpsiania umowy</t>
  </si>
  <si>
    <t>Zad 2,3,4,6 i 7
78 459,42
Zad 1 i 5
173 959,80</t>
  </si>
  <si>
    <t>Zad 2,3,4,6 i 7
Aviation Services umowa nr 80
Zad 1 i 5
NS Aviation umowa nr 75</t>
  </si>
  <si>
    <t>Zad 1
172 800,80
Zad 2
19 559,04
Zad 3
15 586,72
zad 4
15 555,00
Zad 5
1 159,00
Zad 6
17 122,70
Zad 7
17 496,02</t>
  </si>
  <si>
    <t>Zad 1,2,3,4,5,6,7
NS Aviation</t>
  </si>
  <si>
    <t>Zad 1
172 800,80
Zad 2
19 471,20
Zad 3
12 645,30
zad 4
14 901,08
Zad 5
1 159,00
Zad 6
15 720,92
Zad 7
15 720,92</t>
  </si>
  <si>
    <t>Zad 1,5
NS Aviation
Zad 2,3,4,6,7
Aviation Service</t>
  </si>
  <si>
    <t>Zad 2,3,4,6 i 7
19.06.06
Zad 1 i 5
08.06.06</t>
  </si>
  <si>
    <t>81/Cam/06/ WP</t>
  </si>
  <si>
    <t>Wykonanie remontu lokalu mieszkalnego przy Al. Niepodległości 122 m.29 w Warszawie</t>
  </si>
  <si>
    <t>45311000-0
45400000-1
45330000-1</t>
  </si>
  <si>
    <t>10.05.06-29.05.06</t>
  </si>
  <si>
    <t>25 dni od daty podpsiania umowy</t>
  </si>
  <si>
    <t>PPHU Dach-Bud bis s.c umowa nr 74</t>
  </si>
  <si>
    <t>82/Cmt/06/RS</t>
  </si>
  <si>
    <t>Dostawa 2 szt. stanowisk desantowych do śmigłowców policyjnych typu Mi-8T</t>
  </si>
  <si>
    <t>12.07.06</t>
  </si>
  <si>
    <t>83/Cmt/06/ HC   (wznowienie 120/Cmt/06/HC)</t>
  </si>
  <si>
    <t>Dostawa samochodów osobowych terenowych w policyjnej wersji "UN" - 5 szt.</t>
  </si>
  <si>
    <t>06.07.06</t>
  </si>
  <si>
    <t>Techmadex</t>
  </si>
  <si>
    <t>ILR Warszawa</t>
  </si>
  <si>
    <t>84/BŁiI/06/ BR</t>
  </si>
  <si>
    <t>Zakup usługi dołączenia Centralnego Węzła Internetowego KGP do sieci INTERNET</t>
  </si>
  <si>
    <t>12.05.06-19.05.06</t>
  </si>
  <si>
    <t>NASK umowa nr 71</t>
  </si>
  <si>
    <t>85/Ckt/06/ JuK</t>
  </si>
  <si>
    <t>Zakup odczynników immunoenzymatycznych</t>
  </si>
  <si>
    <t>19.06.06</t>
  </si>
  <si>
    <t>uniewazniono art. 93 u 1 p 7</t>
  </si>
  <si>
    <t>86/SPOT/
BŁiI/06/ MK</t>
  </si>
  <si>
    <t>System Mobillnego Dostępu do Baz Danych dla potrzeb realizacji projektu SEWIK (System Ewidencji Wypadków i Kolizji) - rozbudowa mocy obliczeniowej Systemu Centralnego i infrastruktura komunikacyjna.</t>
  </si>
  <si>
    <t>23.10.2006</t>
  </si>
  <si>
    <t>13.10.06-23.10.06</t>
  </si>
  <si>
    <t>3 mies. od podpisania umowy</t>
  </si>
  <si>
    <t>Konsorcjum:
Lider: ComputerLand S.A.
Partnerzy: 
1) Aram Sp. z o.o.
2) Polsoft Sp. z o.o.
Umowa nr 318</t>
  </si>
  <si>
    <t>29.12.06</t>
  </si>
  <si>
    <t>3 476 000,00
( SPOT)</t>
  </si>
  <si>
    <t>87/BŁiI/06/ HC</t>
  </si>
  <si>
    <t>Dostawa sprzętu informatycznego w postaci części zamiennych do komputerów na potzeby BŁiI KGP</t>
  </si>
  <si>
    <t>10.07.06</t>
  </si>
  <si>
    <t>unieważniony art. 93 u 1 p1</t>
  </si>
  <si>
    <t>88/Ckt/06/ JM</t>
  </si>
  <si>
    <t>Zakup:
zad.1-zestaw spadochronowy 1 kpl.,
zad. 2-zestaw spadochronowy szkolny lekki 1 kpl.,
zad. 3-spadochronowy automat zabezpieczający 2 szt.,
zad. 4-spadochronowy sygnalizator akustyczny 10 szt.,
zad. 5- hełm spadochronowy 5 szt.,
zad. 6-wysokościomier</t>
  </si>
  <si>
    <t>19.05.06-08.06.06</t>
  </si>
  <si>
    <t>60 dni od daty podposiania umowy</t>
  </si>
  <si>
    <t>Cenrex Sp. z o.o umowa nr 99</t>
  </si>
  <si>
    <t>Zad 1
29 066,50 
Zad 2
30 542,70
Zad 3
11 133,72
Zad 4
11 083,70
Zad 5
8 418,00
Zad 6
7 576,20
Zad 7
11 280,02
Zad 8
1 605,83
Zad 9
1 111,73
Zad 10
1 235,25</t>
  </si>
  <si>
    <t>Zad 1,2,3,4,5,6,8,9,10
Megmar
Zad 7
Cenrex Sp. z o.o.</t>
  </si>
  <si>
    <t>Zad 1
25 818,80
Zad 2
27 241,38
Zad 3
10 800,00
Zad 4
10 200,05
Zad 5
8 000,03
Zad 6
6 000,06
Zad 7
11 280,02
Zad 8
914,27
Zad 9
809,96
Zad 10
714,98</t>
  </si>
  <si>
    <t>Zad 1,2,3,4,5,6,7,8,9,10
Cenrex Sp. z o.o.</t>
  </si>
  <si>
    <t>03.08.06</t>
  </si>
  <si>
    <t>89/BŁiI/06/ BR</t>
  </si>
  <si>
    <t>Licencja i oprogramowanie oraz usługi dla Policyjnego Systemu Informacyjnego (PSI)</t>
  </si>
  <si>
    <t>30240000-4</t>
  </si>
  <si>
    <t>24.05.06</t>
  </si>
  <si>
    <t>30.05.06-24.05.06</t>
  </si>
  <si>
    <t>30.12.2006</t>
  </si>
  <si>
    <t>Comp S.A umowa nr 84</t>
  </si>
  <si>
    <t>28.06.06</t>
  </si>
  <si>
    <t>90/Ckt/06/ JuK</t>
  </si>
  <si>
    <t>Zakup:
A-kopiarko drukarka cyfrowa cz. b. z podajnikiem stron - 1 szt.,
B-kopiarka cyfrowa z podajnikiem stron - 11 szt.,
C-kopiarka cyfrowa z podajnikiem stron - 1 szt.</t>
  </si>
  <si>
    <t>23.05.06-12.06.06</t>
  </si>
  <si>
    <t>Konica Minolta umowa nr 92</t>
  </si>
  <si>
    <t>Zad 1
45 812,22
Zad 2
112 580,38
Zad 3
5 677,88</t>
  </si>
  <si>
    <t>Zad 1,3 
Konica Minolta
Zad 2
PPI ETC</t>
  </si>
  <si>
    <t>Zad 1
45 812,22
Zad 2
76 547,68
Zad 3
5 677,88</t>
  </si>
  <si>
    <t>Zad 1,2,3
Konica Minolta</t>
  </si>
  <si>
    <t>2 
(oddalony)</t>
  </si>
  <si>
    <t>91/Cam/06/ WP
(Fundusz Schengen)</t>
  </si>
  <si>
    <t>Wykonanie dokumentacji projektowej na przygotowanie podstaw infrastruktury budowlanej, instalacyjnej i teleinformatycznej Zapasowego Centrum Danych przy ul. Nowolipki 2 w Warszawie.</t>
  </si>
  <si>
    <t>92/BŁiI/06/ IJ</t>
  </si>
  <si>
    <t>Dostwa, montaż, instalacja i konfiguracja modułu wniesionego DGT Millenium w obiekcie Bemowo-Babice, pełna integracja z systemem telekomutacyjnym DGT Millenium oraz rozbudowa radioliniowego systemu teletransmisyjnego.</t>
  </si>
  <si>
    <t>32459000-6</t>
  </si>
  <si>
    <t>06.10.06</t>
  </si>
  <si>
    <t>93/Cmt/06/EM</t>
  </si>
  <si>
    <t>Policyjna pałka szturmowa typu PS w ilości 1500 szt.</t>
  </si>
  <si>
    <t>2 miesiące od dnia podpsiania umowy</t>
  </si>
  <si>
    <t>94/Cmt/06/ EMi</t>
  </si>
  <si>
    <t>Sprzęt do krajowej sieci ASIB:
zad. 1 - stacja robocza ASIB - 1 kpl.,
zad. 2 - Eksperckie Stanowisko Robocze ARSENAŁ - 4 kpl.,
zad. 3 -Centrum Wydruku ASIB - 1 szt.</t>
  </si>
  <si>
    <t>30231210-2</t>
  </si>
  <si>
    <t>07.06.06-20.06.06</t>
  </si>
  <si>
    <t>Zad 1
15 tyg od daty pdpsiania umowy
Zad 2
10 tyg od daty podoisania umowy
Zad 3 
5 tyg od daty podpisania umowy</t>
  </si>
  <si>
    <t>PPHU Stanimex s.c umowa nr 104</t>
  </si>
  <si>
    <t>95/Cmt/06/ BG</t>
  </si>
  <si>
    <t>Zakup:
zadanie I -odczynników do wstępnej identyfikacji środków odurzających i substancji psychotropowych stanowiących mat. uzupełn. do zest. walizkowych NARKO-2 w ilości i asort. określ. w zał. Nr 1,
zadanie II -wielopanelowych urządzeń jednorazowego uży</t>
  </si>
  <si>
    <t>2006/S 131-140270</t>
  </si>
  <si>
    <t>29.08.06</t>
  </si>
  <si>
    <t>12.07.06-29.08.06</t>
  </si>
  <si>
    <t>Zad 1
2 miesiące od daty podpisania umowy
Zad 2
3 miesiące od daty podpisania umowy</t>
  </si>
  <si>
    <t>Zad 1
437 995,86
Zad 2
435 490,00</t>
  </si>
  <si>
    <t>Zad 1
Transfarm umowa nr 176
Zad 2
Estederm Sp. z o.o umowa nr 175</t>
  </si>
  <si>
    <t>Zad 1
459 940,00
Zad 2
435 490,00</t>
  </si>
  <si>
    <t>Zad 1
POCH S.A
Zad 2
Estedrem Sp. z o.o.</t>
  </si>
  <si>
    <t>Zad 1
396 721,76
Zad 2
435 490,00</t>
  </si>
  <si>
    <t>Zad 1
AGTES Sp. z o.o.
Zad 2
Estedrem Sp. z o.o.</t>
  </si>
  <si>
    <t>Zad 1
04.10.06
Zad 2
03.10.06</t>
  </si>
  <si>
    <t>96/Ckt/06/ JM</t>
  </si>
  <si>
    <t>Szkło i produkty szklane do prowadzenia badań w Wydziale Chemii CLK KGP</t>
  </si>
  <si>
    <t>22.09.06</t>
  </si>
  <si>
    <t>11.09.06-22.09.06</t>
  </si>
  <si>
    <t>8 tyg od daty podpsiania umowy</t>
  </si>
  <si>
    <t xml:space="preserve">zad 1 i 7 
8.506,81 
zad 3 i 5 
2.300,40 
zad. 4 
500,00 
zad. 5 
78,08 </t>
  </si>
  <si>
    <t xml:space="preserve">zad 1 i 7 AGAT Stargard Szczeciński zamówienie nr 96/Cmt/06/JM 
zad 3 i 5 MERCK Warszawa zamówienie nr 96/Cmt/06/JM 
zad. 4 Polska Grupa Laboratoryjna Warszawa zamówienie nr 96/Cmt/06/JM 
zad. 5 ANCHEM Warszawa zamówienie 96/Cmt/06/JM </t>
  </si>
  <si>
    <t>Zad 1
2 234,50
Zad 2
unieważniono art. 93 u 1 p 1
Zad 3
296,60
Zad 4
1 966,64
Zad 5
179,58
Zad 6
2 062,39
Zad 7 
11 491,20</t>
  </si>
  <si>
    <t>Zad 1
Agat
Zad 2
unieważniono art. 93 u 1 p 1
Zad 3,4,5
Agat
Zad 6
Merck
Zad 7
Polska Grupa Laboratoryjna</t>
  </si>
  <si>
    <t>Zad 1
2 234,50
Zad 2
unieważniono art. 93 u 1 p 1
Zad 3
238,01
Zad 4
500,00
Zad 5
78,08
Zad 6
2 062,39
Zad 7
6 282,31</t>
  </si>
  <si>
    <t>Zad 1
Agat
Zad 2
unieważniono art. 93 u 1 p 1
Zad 3
Merck
Zad 4
Polska Grupa Laboratoryjna
Zad 5
Anchem Sp. j
Zad 6
Merck
Zad 7
Agat</t>
  </si>
  <si>
    <t>16.10.06</t>
  </si>
  <si>
    <t>97/Ckt/06/ GB</t>
  </si>
  <si>
    <t>Materiały eksploatacyjne dla Wydziału Chemii CLK KGP (12 zadań)</t>
  </si>
  <si>
    <t>11.08.06-28.08.06</t>
  </si>
  <si>
    <t>zad.1
7.609,42 
zad. 2, 3, 5, 6 i 7
 59.802,92
zad.4
6.949,12 
zad. 8
3.075,90
zad. 9, 10, 11 i 12
27.468,30</t>
  </si>
  <si>
    <t>zad.1
Alchem Grupa Sp.z.o.o. Toruń umowa nr 165
zad. 2, 3, 5, 6 i 7
Labart Sp.z.o.o. Gdańsk umowa nr 164
zad.4
S.WITKO Łódź umowa nr 163
zad. 8
MERCK Sp.z.o.o. Warszawa umowa nr 166
zad. 9, 10, 11 i 12
ANCHEM Sp.J Warszawa umowa nr 167</t>
  </si>
  <si>
    <t>Zad 1
7 609,42
Zad 2
14 546,06
Zad 3
24 034,00
Zad 4
7 620,19
Zad 5
11 175,2
Zad 6
15 663,24
Zad 7
2 440,00
Zad 8
8 853,54
Zad 9
399,67
Zad 10
24 025,46
Zad 11
1 683,6
Zad 12
4 074,8</t>
  </si>
  <si>
    <t>Zad 1
Alchem Grupa  
Zad 2
SHIM-POL
Zad 3
Candela
Zad 4
Labart
Zad 5
Alchem Grupa 
Zad 6
Labart
Zad 7
Anchem
Zad 8
S.Witko
Zad 9
Labart 
Zad 10
Perlan 
Zad 11
Anchem
Zad 12
Anchem</t>
  </si>
  <si>
    <t>Zad 1
7 609,42
Zad 2
11 755,57
Zad 3
19 676,16
Zad 4
6 949,12
Zad 5
10 371,02
Zad 6
15 663,24
Zad 7
2 336,93
Zad 8
3 075,9
Zad 9
317,2
Zad 10
21 392,7
Zad 11
1 683,6
Zad 12
4 074,8</t>
  </si>
  <si>
    <t>Zad 1
Alchem Grupa
Zad 2
Labart
Zad 3
Labart
Zad 4
S.Witko
Zad 5
Labart
Zad 6
Labart
Zad 7
Labart
Zad 8
Merck
Zad 9
Anchem
Zad 10
Anchem
Zad 11
Anchem
Zad 12
Anchem</t>
  </si>
  <si>
    <t>zad.1
11.10.06
zad. 2, 3, 5, 6 i 7
 12.10.06
zad.4
 29.09.06
zad. 8
 09.10.06
zad. 9, 10, 11 i 12 
11.10.06</t>
  </si>
  <si>
    <t>98/BŁiI/06/UM</t>
  </si>
  <si>
    <t>Zakup kabli telekomunikacyjnych oraz matriałów eksploatacyjnych i sprzętu łączności
Grupa I
Kable telekomunikacyjne
Grupa II
Części do faxów
Grupa III
Części do aparatów telefonicznych
Grupa IV
Sprzęt łączności
Grupa V
Materiały i sprzęt - pozostałe</t>
  </si>
  <si>
    <t>05.07.06</t>
  </si>
  <si>
    <t>26.06.06-05.07.06</t>
  </si>
  <si>
    <t>grupa I 
139.775,40 
grupa  V
19.115,14 
Grupa II,III,IV
unieważniono art. 93 u 1 p 1</t>
  </si>
  <si>
    <t>ALTRA Katowice 
grupa I 
umowa nr 110
grupa  V
umowa nr 111</t>
  </si>
  <si>
    <t>grupa I 
13.09.06
grupa  V
15.09.06</t>
  </si>
  <si>
    <t>99/Cmt/06/ EM</t>
  </si>
  <si>
    <t>Zakup przedmiotów mundurowych w ramach zamówienia scentralizowanego:
zad. 1 -oznaka idwntyfikacyjna - 3.506 szt.</t>
  </si>
  <si>
    <t>28527400-6</t>
  </si>
  <si>
    <t>07.07.06</t>
  </si>
  <si>
    <t>30.06.06-07.07.06</t>
  </si>
  <si>
    <t>Mennica Polska umowa została podpsiana przez poszczególne jednostki Policji</t>
  </si>
  <si>
    <t>100/Ckt/06/ JuK</t>
  </si>
  <si>
    <t>1) Kombinezon gazoszczelny - 2 szt.
2) Aparat nadciśnieniowy powietrzny - 2 szt.
3) Ubranie chemoodporne - 2 szt.
4) Ubranie chemiczne - 10 szt.
5) Aparat ucieczkowy - 1 szt.
6) Hełm z przeznaczeniem pod ubranie gazoszczelne - 2 szt.
7) Rękawice chemoodpo</t>
  </si>
  <si>
    <t>24.08.06-05.09.06</t>
  </si>
  <si>
    <t>MSA Auer Polska umowa 114</t>
  </si>
  <si>
    <t>25.09.06</t>
  </si>
  <si>
    <t>101/Cmt/06/BG</t>
  </si>
  <si>
    <t>Zakup przedmiotów mundurowych - rękawice przeciwuderzeniowe 1.156 par</t>
  </si>
  <si>
    <t>18424000-7</t>
  </si>
  <si>
    <t>18.07.06-26.07.06</t>
  </si>
  <si>
    <t>ITB Moratex umowa została zawarta przez poszczególne jednostki Policji</t>
  </si>
  <si>
    <t>ITB Moratex</t>
  </si>
  <si>
    <t>Inter-Ark Sp. z o.o.</t>
  </si>
  <si>
    <t>1
( oddalono)</t>
  </si>
  <si>
    <t>14.09.06</t>
  </si>
  <si>
    <t>102/BŁiI/06/HC</t>
  </si>
  <si>
    <t>Wykonanie naprawy będącej w gestii BŁiI KGP telekominikacyjnej linii kablowej nr 2614 w relacji obiekt Rakowiecka- Sejm RP</t>
  </si>
  <si>
    <t>50331000-4</t>
  </si>
  <si>
    <t>14.06.06</t>
  </si>
  <si>
    <t>3 dni od daty podpisania umowy</t>
  </si>
  <si>
    <t>Usługi Ogólnobudowlane Budownictwa Telekomunikacyjnego umowa nr 81</t>
  </si>
  <si>
    <t>103/Cmt/06/ HC</t>
  </si>
  <si>
    <t>Dostawa motocykli w policyjnej wersji Ruch Drogowy "RD" - 2 szt. 
(+/- 1 szt.)</t>
  </si>
  <si>
    <t>34410000-4</t>
  </si>
  <si>
    <t>18.07.06</t>
  </si>
  <si>
    <t>unieważniono art. u 1 p 1</t>
  </si>
  <si>
    <t>Honda</t>
  </si>
  <si>
    <t>Genesis</t>
  </si>
  <si>
    <t>104/Ckt/06/ WP</t>
  </si>
  <si>
    <t>Zakup:
zad. 1 - lina dynamiczna poliamidowa 9,5 mm - 100 mb.,
zad. 2 - lina dynamiczna poliamidowa 11 mm - 400 mb.,
zad. 3 - lina półstatyczna 10,5 mm - 600 mb.,
zad. 4 - taśma rurowa stanowiskowa - 50 mb.,
zad. 5 - przyrząd zjazdowy - 4 szt.,
zad. 6 - pr</t>
  </si>
  <si>
    <t>17241110-7
36930000-9</t>
  </si>
  <si>
    <t>60 dni od daty podpsiania umowy</t>
  </si>
  <si>
    <t>105/Cmt/06/ EM (wznowienie postępowania 53/Cmt/06/EM)</t>
  </si>
  <si>
    <t>Zapup przedmiotów mundurowych w ramach zamowienia scentralizowanego:
zad. 1 - bluza służbowa męska - 2.365 szt.,
zad/ 2 - bluza służbowa damska - 82 szt.,
zad. 3 - kurtka gabardynowa męska - 2.360 szt.,
zad. 4 - kurtka gabardynowa damska - 140 szt.</t>
  </si>
  <si>
    <t>Zad 1
744 407,40
Zad 2
38 015,20
Zad 3
713 700,00
Zad 4
68 320,00</t>
  </si>
  <si>
    <t>Zad 1
Kreator
Zad 2
Kreator
Zad 3
Nowa Ruda
Zad 4
Nowa Ruda</t>
  </si>
  <si>
    <t>Zad 1
431 352,35
Zad 2
35 014,00
Zad 3
713 700,00
Zad 4
68 320,00</t>
  </si>
  <si>
    <t>Zad 1
Kolchin
Zad 2
Nowa Ruda
Zad 3
Nowa Ruda
Zad 4
Nowa Ruda</t>
  </si>
  <si>
    <t>106/Ckt/06/ BG</t>
  </si>
  <si>
    <t>Zakup tarcz strzeleckich- zał. 26 poz.</t>
  </si>
  <si>
    <t>36911000-0</t>
  </si>
  <si>
    <t>07.08.06</t>
  </si>
  <si>
    <t>28.07.06-07.08.06</t>
  </si>
  <si>
    <t>Drukarnia nr 1 umowa nr 108</t>
  </si>
  <si>
    <t>PP Wojskowa Drukarnia w Łodzi</t>
  </si>
  <si>
    <t xml:space="preserve">Drukarnia nr 1 </t>
  </si>
  <si>
    <t>11.09.06</t>
  </si>
  <si>
    <t>107/Ckt/06/ JuK</t>
  </si>
  <si>
    <t>Konserwacja i naprawa kserokopiarek Mita, Ricoh, Gestener,Xrox, Canon, Minolta, Utax (wraz z dostawą i wymianą części i materiałów eksploatacyjnych) użytkowany przez komórki organizacyjne KGP na terenie Warszawy.</t>
  </si>
  <si>
    <t>20.09.06</t>
  </si>
  <si>
    <t>07.09.06-20.09.06</t>
  </si>
  <si>
    <t>12 miesięcy</t>
  </si>
  <si>
    <t>1. zadanie A, B, F i G  PPI ETC Poland Sp.z.o.o. Warszawa umowa nr 179 i 181
2. zadanie C AGA COPY Autoryzowany Serwis Naprawy Maszyn Biurowych Przasnysz umowa nr 180
3. zadanie E LETERUS s.c. Warszawa umowa nr 178</t>
  </si>
  <si>
    <t xml:space="preserve">Zad A
0,98 
Zad B
0,27 
Zad C
3,26 
Zad D
0,30 
Zad E
0,84 
Zad F
0,28 
Zad G
0,10 </t>
  </si>
  <si>
    <t xml:space="preserve">Zad A,B,F,G
Xerotech 
Zad C
ATA INT Ltd Sp. z o.o. 
Zad D
Super Kopia
Zad E
FAZ ZER </t>
  </si>
  <si>
    <t xml:space="preserve">Zad A
0,45 
Zad B
0,14 
Zad C
0,45  
Zad D
0,15  
Zad E
0,16 
Zad F
0,11 
Zad G
0,04  </t>
  </si>
  <si>
    <t xml:space="preserve">Zad A,B,G
PPI ETC POLAND SP. Z O.O.
Zad C
AGA COPY 
Zad D
AGA COPY 
LETERUS S.C.
Zad E
SUPER KOPIA 
Zad F
KONICA MINOLTA BUSINESS </t>
  </si>
  <si>
    <t>zadanie A, B, F i G
19.10.06
zadanie C
26.10.06
zadanie E
20.10.06</t>
  </si>
  <si>
    <t>108/Ckt/06/ IJ</t>
  </si>
  <si>
    <t>Materiały z tworzyw sztucznych do prowadzenia badań w Wydziale Chemii CLK KGP (10 części)</t>
  </si>
  <si>
    <t>24.08.06</t>
  </si>
  <si>
    <t>10.08.06-24.08.06</t>
  </si>
  <si>
    <t xml:space="preserve">część 1, 2, 5, 6, 7, 9 i 10
42.643,43 
część 3
342,40 
część 4 
14.653,42 
część 8 
25.766,40 </t>
  </si>
  <si>
    <t>część 1, 2, 5, 6, 7, 9 i 10
LABART Sp.z.o.o. Gdańsk umowa nr 171
część 3
MPW Med.-instruments Sp-nia Pracy Warszawa umowa nr 172
część 4 
SHIMPOL A.M. Izabelin umowa nr 173
część 8 
S.WITKO Łódź umowa nr 174</t>
  </si>
  <si>
    <t>Zad 1
10.751,88
Zad 2
12.655,62
Zad 3
342,4
Zad 4
14.653,42
Zad 5
684,8
Zad 6
1.513,24
Zad 7
228,49
Zad 8
25.766,40
Zad 9
10.061,58
Zad 10
6.747,82</t>
  </si>
  <si>
    <t>Zad 1
LABART Sp. z o.o.
Zad 2
LABART Sp. z o.o.
Zad 3
MPW Med-Instruments Spółdzielnia Pracy
Zad 4
SHIM-POL
Zad 5
LABART Sp. z o.o.
Zad 6
LABART Sp. z o.o.
Zad 7
LABART Sp. z o.o.
Zad 8
S.WITKO
Zad 9
LABART Sp. z o.o.
Zad 10
LABART Sp. z o.o.</t>
  </si>
  <si>
    <t>Zad 1
10.751,88
Zad 2
30.773,20.
Zad 3
401,68
Zad 4
19.795,48
Zad 5
684,8
Zad 6
1.741,18
Zad 7
228,49.
Zad 8
25.766,40
Zad 9
12.017,00
Zad 10
6.747,82</t>
  </si>
  <si>
    <t>Zad 1
LABART Sp. z o.o.
Zad 2
LABART Sp. z o.o.
Zad 3
MPW Med-Instruments Spółdzielnia Pracy
Zad 4
SHIM-POL
Zad 5
LABART Sp. z o.o.
Zad 6
LABART Sp. z o.o.
Zad 7
LABART Sp. z o.o.
Zad 8
.S.WITKO
Zad 9
LABART Sp. z o.o.
Zad 10
LABART Sp. z o.o.</t>
  </si>
  <si>
    <t>1
(uwzględniono)</t>
  </si>
  <si>
    <t>część 1, 2, 5, 6, 7, 9 i 10
12.10.06
część 3
20.10.06
część 4 
20.10.06
część 8 
20.10.06</t>
  </si>
  <si>
    <t>109/BŁiI/06/ RS</t>
  </si>
  <si>
    <r>
      <t xml:space="preserve">Zadanie  I   </t>
    </r>
    <r>
      <rPr>
        <b/>
        <sz val="9"/>
        <rFont val="Arial CE"/>
        <family val="0"/>
      </rPr>
      <t xml:space="preserve">                                      
1. Aparat cyfrowy przykładowy  NIKON D 70S,                           
2. Aparat cyfrowy 2 szt. przykładowy CANON PowerShot S 70,                                          
3. Aparat cyfrowy przykładowy CANON PowerShot S2 IS                        
</t>
    </r>
    <r>
      <rPr>
        <b/>
        <sz val="9"/>
        <color indexed="8"/>
        <rFont val="Arial CE"/>
        <family val="2"/>
      </rPr>
      <t xml:space="preserve">Zadanie II    </t>
    </r>
    <r>
      <rPr>
        <b/>
        <sz val="9"/>
        <rFont val="Arial CE"/>
        <family val="0"/>
      </rPr>
      <t xml:space="preserve">
Projektory multimedialne - 4 szt.           </t>
    </r>
  </si>
  <si>
    <t>195/Ckt/05/Juk</t>
  </si>
  <si>
    <t>21.07.05-17.08.05</t>
  </si>
  <si>
    <t>16 tyg od daty podpisania umowy</t>
  </si>
  <si>
    <t>Laser Elektronika</t>
  </si>
  <si>
    <t>TRANSFARM</t>
  </si>
  <si>
    <t>Alcatel Polska S.A.</t>
  </si>
  <si>
    <t>Bull</t>
  </si>
  <si>
    <t>5 
( 1-uznany, 4-oddalone)</t>
  </si>
  <si>
    <t>4 
( 1-uwzględniony, 3 - oddalone)</t>
  </si>
  <si>
    <t>Witryny wystawowe oszklone (grubość ścian 4 mm, grubość drzwi 6 mm) -6szt;                                                               
-witryna oszklona -2 szt,                                                          
-witryna oszklona wisząca -1 szt,                                       
-witryna oszklona wolnostojąca -1szt.,                                             
-witryna oszklona stojąca - 2szt.</t>
  </si>
  <si>
    <t>196/Cmt/05/BG</t>
  </si>
  <si>
    <t>Zakup:                              
1. Kombinezon letni wzór AT - 140 szt,                      
2. Rękawice zimowe - 140 kpl.</t>
  </si>
  <si>
    <t>197/Cam/05/HC</t>
  </si>
  <si>
    <t>Zakup z dostawą do obiektów KGP w Miedzeszynie przy ul. Rychnowskiej 1 i Żukowie Gmina Mińsk Mazowiecki oleju opałowego lekkiego "EKOTERM PLUS" w ilości 15.000 l.</t>
  </si>
  <si>
    <t>198/BŁiI/05/JG</t>
  </si>
  <si>
    <t>Zakup informatycznych materiałów eksploatacyjnych (tusze, tonery do drukarek na potrzeby Biur KGP:                 
Grupa I 
-tusze do drukarek,                              
Grupa II 
- tonery do drukarek.</t>
  </si>
  <si>
    <t>199/BŁiI/05/GB</t>
  </si>
  <si>
    <t>Zakup 700 szt. skanerów wraz z oprogramowaniem do wyposażenia stanowisk dla potrzeb Bezpiecznej Poczty Elektronicznej</t>
  </si>
  <si>
    <t>200/BŁiI/05/MK</t>
  </si>
  <si>
    <t>Dostawa urządzen dla doposażenia systemu zarządzania siecią teletransmisyjną POLWAN</t>
  </si>
  <si>
    <t>201/BŁiI/05/EJ</t>
  </si>
  <si>
    <t xml:space="preserve">Dostawa sprzętu informatycznego:      
Gr. I -stanowiska komputerowe do zastosowan biurowych - 30 szt.            
Gr. II-stanowiska komputerowe do zastosowan biurowych - 3 szt.   
Gr. III-zestaw komputerowy z oprogramowaniem -3 szt.                          
Gr. IV- zestaw komputerowy z oprogramowaniem -1 szt.                                 
Gr. V -zestawy komputerowe - 3 szt.      
Gr. VI -komputery - 5 szt.                              
Gr. VII -stanowisko komputerowe z drukarką i skanerem,      
Gr. VIII - notebooki - 43 szt.                               
Gr. IX - komputer klasy RUGGED - 1 szt.    
Gr. X -notebook 1 szt.     
Gr. XI - drukarki różne - 69 szt.    
Gr. XII -projektor multimedialny,                       
Gr. XIII - konwerter + modem po 2 szt.                     
Gr. XIV - urządzenia sieciowe - 20 szt.                             
Gr. XV - komputer Apple PawerBook,                            
Gr. XVI monitor kolorowy, gr. XVII - skanery -23 szt  </t>
  </si>
  <si>
    <t>202/BŁiI/05/BP</t>
  </si>
  <si>
    <t>Usługa modernizacji systemu informatycznego Krajowego Centrum Informacji Kryminalnych (KCIK) ze szkoleniami</t>
  </si>
  <si>
    <t>203/Ckt/05/UM</t>
  </si>
  <si>
    <t>Zakup odzieży ochronnej i zabezpieczającej:
okulary ochr. p.odprysk. - 30 szt., 
okulary ochronne UV -10 szt., 
kombinezon papierowy -10 szt., 
fartuch przedni -10 szt., 
fartuch przedni drelichowy -30 szt., 
fartuch płaszcz bawełniany - 100 szt.,  
fartuch płaszcz biały - 80 szt., 
ubranie robocze - 300 szt., 
ochronniki słuchu - 15 szt., 
filtry do półmasek -30 szt., 
ubranie lekarza - 30 szt.)</t>
  </si>
  <si>
    <t>204/Cmt/05/BG</t>
  </si>
  <si>
    <r>
      <t xml:space="preserve">Zakup:                       
</t>
    </r>
    <r>
      <rPr>
        <sz val="9"/>
        <color indexed="8"/>
        <rFont val="Arial CE"/>
        <family val="2"/>
      </rPr>
      <t xml:space="preserve">Zadanie 1  </t>
    </r>
    <r>
      <rPr>
        <sz val="9"/>
        <rFont val="Arial CE"/>
        <family val="2"/>
      </rPr>
      <t xml:space="preserve">                    
kombinezon trzyczęściowy letni wykonany z nylonu i bawełny firmy ROBOD - 45 kpl. lub równoważny                
</t>
    </r>
    <r>
      <rPr>
        <sz val="9"/>
        <color indexed="8"/>
        <rFont val="Arial CE"/>
        <family val="2"/>
      </rPr>
      <t xml:space="preserve">Zadanie 2       </t>
    </r>
    <r>
      <rPr>
        <sz val="9"/>
        <rFont val="Arial CE"/>
        <family val="2"/>
      </rPr>
      <t xml:space="preserve">                
rękawice kwasoodporne "TECHNIK 450" - 45 kpl. lub równoważne                            
</t>
    </r>
    <r>
      <rPr>
        <sz val="9"/>
        <color indexed="8"/>
        <rFont val="Arial CE"/>
        <family val="2"/>
      </rPr>
      <t xml:space="preserve">Zadanie 3           </t>
    </r>
    <r>
      <rPr>
        <sz val="9"/>
        <rFont val="Arial CE"/>
        <family val="2"/>
      </rPr>
      <t xml:space="preserve">      
kalosze kwasoodporne na obuwie własne(gumowe) - 45 kpl.</t>
    </r>
  </si>
  <si>
    <t xml:space="preserve">205/Ckt/05/EM  </t>
  </si>
  <si>
    <t xml:space="preserve">Zakupy:                                            
1. Kopiarko drukarka cyfrowa-kolor z pakietem startowym - 1 szt.,                 
2. Kopiarka cyfrowa z pakietem startowym - 4szt.              </t>
  </si>
  <si>
    <t>206/Cmt/05/HC</t>
  </si>
  <si>
    <t>1. Dostawa samochodów osobowych w policyjnej wersji OP - 21 szt.(+/-3 szt.)                   
2. Dostawa samochodów osobowych w policyjnej wersji OK - 10 szt. (+/-1 szt.)                  
3. Dostawa samochodów osobowych w policyjnej wersji RD - 6 szt. (+/-1szt.)</t>
  </si>
  <si>
    <t>207/Cam/05/JuK (wzn. 149/Cam/05/MSz)</t>
  </si>
  <si>
    <t>Wykonanie projektu modernizacji istniejącej instalacji kontroli dostępu i włamania oraz wymiany istniejących elementów stolarki drzwiowej w budynku przy ul. Puławskiej 148/150 w Warszawie</t>
  </si>
  <si>
    <t>209/Ckt/05/EM</t>
  </si>
  <si>
    <t>Kurtka uniwersalna - 100 kpl</t>
  </si>
  <si>
    <t>210/Ckt/05/EM</t>
  </si>
  <si>
    <t>Trzewiki nieocieplane wzór skoczka - 200 par</t>
  </si>
  <si>
    <t xml:space="preserve">211/Ckt/05/EM </t>
  </si>
  <si>
    <t>208/BŁiI/05/IJ</t>
  </si>
  <si>
    <t>Zaprojektowanie, wykonanie, zainstalowanie, uruchomienie i wdrożenie do użytkowanie w pełni skonfigurowanego oraz kontabilnego z systemami działającymi u Zamawiającego i "wykonanego pod klucz" Internetowego Portalu Policji - "IPP" służącego do publikacji i prezentacji w wewnętrznej sieci Zamawiającego określonych treści, a także szkolenie.</t>
  </si>
  <si>
    <t>Kamizelka na oporządzenie - 150 sztuk</t>
  </si>
  <si>
    <t>212/BŁiI/05/JC</t>
  </si>
  <si>
    <t>213/BŁiI/05/JC</t>
  </si>
  <si>
    <t>Zakup usługi rezerwacji przedziałów dla osób konwojujących przesyłki Poczty Specjalnej w komunikacji krajowj w pociągach PKP Przewozy Regionalne w okresie od 1 stycznia 2006 r. do 31 grudnia 2008 r.</t>
  </si>
  <si>
    <t>Zakup usługi rezerwacji przedziałów dla osób konwojujących przesyłki Poczty Specjalnej w komunikacji krajowj w pociągach PKP Intercity w okresie od 1 stycznia 2006 r. do 31 grudnia 2008 r.</t>
  </si>
  <si>
    <t>214/Ckt/05/GB</t>
  </si>
  <si>
    <t>Zakup:                                      
a) bluza służbowa - 44 szt.                                           
b) kurtka gabardynowa - 45 szt.                                            
c) płaszcz wyjściowy całoroczny - 45 szt.                                                         
d) czapka letnia - 10 szt.                                                     
e) czapka ćwiczebna czarna - 500 szt.                                                           
f) czapka gabardynowa podoficera - 23 szt.                                                         
g) czapka gabardynowa oficera starszego - 10 szt.                                            
h) czapka zimowa - 30 szt.</t>
  </si>
  <si>
    <t>216/BŁiI/05/JG</t>
  </si>
  <si>
    <t xml:space="preserve">215/BŁiI/05/BP </t>
  </si>
  <si>
    <t>Dostawy oprogramowania na potrzeby biur KGP</t>
  </si>
  <si>
    <t>217/BŁiI/05/JK</t>
  </si>
  <si>
    <t>Zakup usługi przedłużenia na rok 2006 Asysty Technicznej i Knonserwacji(ATiK) dla produktów firmy ORACLE użytkowanych w systemach policyjnych</t>
  </si>
  <si>
    <t>218/Cam/05/RS</t>
  </si>
  <si>
    <t>Dostawa koksu grubego wg. PN86/C-02050/06 o wartości opałowej powyżej 28000 J/kg w ilości 160 ton do obiektu KGP w Emowie</t>
  </si>
  <si>
    <t>64214400-3</t>
  </si>
  <si>
    <t>20.06.05</t>
  </si>
  <si>
    <t>13.06.05-20.06.05</t>
  </si>
  <si>
    <t>3 lata od dnia 28.12.04</t>
  </si>
  <si>
    <t>Telekomunikacja Polska S.A</t>
  </si>
  <si>
    <t>72262000-9</t>
  </si>
  <si>
    <t>15.09.05</t>
  </si>
  <si>
    <t>ACSYS BSC umowa nr 107</t>
  </si>
  <si>
    <t>13.07.05</t>
  </si>
  <si>
    <t>20.05.05-16.06.05</t>
  </si>
  <si>
    <t>2 msiące</t>
  </si>
  <si>
    <t>EMAX S.A umowa nr 111</t>
  </si>
  <si>
    <t xml:space="preserve">NASK </t>
  </si>
  <si>
    <t xml:space="preserve">EMAX S.A </t>
  </si>
  <si>
    <t>23.05.05-10.06.05</t>
  </si>
  <si>
    <t>4 tyg</t>
  </si>
  <si>
    <t>Malkom S.C umowa nr 87</t>
  </si>
  <si>
    <t>74542000-0</t>
  </si>
  <si>
    <t>04.07.05-17.08.05</t>
  </si>
  <si>
    <t>31.10.06</t>
  </si>
  <si>
    <t>DGA S.A umowa nr 189</t>
  </si>
  <si>
    <t>74222000-1</t>
  </si>
  <si>
    <t>02.06.05-27.06.05</t>
  </si>
  <si>
    <t>18131000-6</t>
  </si>
  <si>
    <t>22.06.05</t>
  </si>
  <si>
    <t>10.06.05-22.06.05</t>
  </si>
  <si>
    <t>02.06.05-22.06.05</t>
  </si>
  <si>
    <t>AMZ KUTNO umowa nr 163</t>
  </si>
  <si>
    <t>12.10.05</t>
  </si>
  <si>
    <t>24494000-3</t>
  </si>
  <si>
    <t>03.06.05-25.07.05</t>
  </si>
  <si>
    <t>TRANS FARM umowa nr 124</t>
  </si>
  <si>
    <t>25221000-0</t>
  </si>
  <si>
    <t>Papierozbyt zamówienie 310/HK/05</t>
  </si>
  <si>
    <t>23.06.05</t>
  </si>
  <si>
    <t>13.06.05-28.06.05</t>
  </si>
  <si>
    <t>Zad A 
75.995,14
Zad B i E
7.529,84
Zad C
4.684,80
Zad D
3.660,00</t>
  </si>
  <si>
    <t>Zad A 
PPH Dorado umowa nr 118
Zad B i E
PPUH Aris umowa nr 370/HK/05
Zad D
TIM F.H.U umowa nr 369/HK/05</t>
  </si>
  <si>
    <t>21125690-8</t>
  </si>
  <si>
    <t>LEDEX umowa nr 81</t>
  </si>
  <si>
    <t>27.07.05</t>
  </si>
  <si>
    <t>19.01.06</t>
  </si>
  <si>
    <t>Rozbudowa systemu SMES plus-monitoring elementów infrastruktury teletechnicznej BŁiI obejmujący:
a. dostawę, instalację i uruchomienie,
b. wykonanie konfiguracji aplikacji SMES plus,
c. wykonanie dokumentacji poprojektowej.</t>
  </si>
  <si>
    <t>16.08.06</t>
  </si>
  <si>
    <t>08.08.06-16.08.06</t>
  </si>
  <si>
    <t>PPHU Vontact O/K umowa nr 160</t>
  </si>
  <si>
    <t>26.09.06</t>
  </si>
  <si>
    <t>110/Ckt/06/GG</t>
  </si>
  <si>
    <t>Odczynniki do prowadzenia badan w Wydziale Chemii CLK KG (zał nr 1  poz. 1-7)</t>
  </si>
  <si>
    <t>24100000-5</t>
  </si>
  <si>
    <t>14.09.06-22.09.06</t>
  </si>
  <si>
    <t xml:space="preserve">Zadanie 1 
11.766,67 
zadanie 2 
13.296,78 
zadanie 3, 5, 7 i 8 
12.439,20 
zadanie 5 
115,90 </t>
  </si>
  <si>
    <t>Zadanie 1 HURT-CHEM Ożarów Mazowiecki zamówienie 
zadanie 2 S.WITKO Łódź zamówienie 
zadanie 3, 5, 7 i 8 ALCHEM GRUPA Sp.z.o.o. Bielsko Biała zamówienie
zadanie 5 ANCHEM Sp.j. Warszawa zamówienie</t>
  </si>
  <si>
    <t>Zad 1
67 329,54
Zad 2
18 314,74
Zad 3
10 499,08
Zad 4
uniewazniono art. 93 u 1 p 1
Zad 5
2 186,24
Zad 6
244,00
Zad 7
586,82
Zad 8
782,02</t>
  </si>
  <si>
    <t xml:space="preserve">Zad 1
Polska Grupa Laboratoryjna Sp. z o.o.
Zad 2
Polska Grupa Laboratoryjna Sp. z o.o.
Zad 3
Polska Grupa Laboratoryjna Sp. z o.o.
Zad 4
uniewazniono art. 93 u 1 p 1
Zad 5
Polska Grupa Laboratoryjna Sp. z o.o.
Zad 6
Polska Grupa Laboratoryjna Sp. z o.o.
</t>
  </si>
  <si>
    <t>Zad 1
11 766,67
Zad 2
13 296,78
Zad 3
9 654,10
Zad 4
uniewazniono art. 93 u 1 p 1
Zad 5
1 837,80
Zad 6
115,90
Zad 7
404,70
Zad 8
542,60</t>
  </si>
  <si>
    <t>Zad 1
Hurt-Chem
Zad 2
S.Witko
Zad 3
Alchem Grupa
Zad 4
uniewazniono art. 93 u 1 p 1
Zad 5
Alchem Grupa
Zad 6
Anchem Sp.j.
Zad 7
Alchem Grupa
Zad 8
Alchem Grupa.</t>
  </si>
  <si>
    <t>111/Cmt/06/HC  (wznowienie pod 129/Cmt/06/RS)</t>
  </si>
  <si>
    <t>Badania diagnostyczne amunicji po długoletnim składowaniu. Wytworzenie tabulogramów wynikowych amunicji i środków chemicznych wg partii. "AGROS"</t>
  </si>
  <si>
    <t>do 30.03.2007</t>
  </si>
  <si>
    <t>Zwrot wniosku do wydziału merytorycznego</t>
  </si>
  <si>
    <t>112/Cam/06/WP</t>
  </si>
  <si>
    <t>Rozbiorka masztów antenowychna terenie obiektu radiokomunikacyjnego KGP w miejscowości Emów  pow. Otwock  (zał. 1)</t>
  </si>
  <si>
    <t>45110000-8</t>
  </si>
  <si>
    <t>Nr 212 
poz. 41727</t>
  </si>
  <si>
    <t>12.09.06</t>
  </si>
  <si>
    <t>17.08.06-12.09.06</t>
  </si>
  <si>
    <t>Mawilux Sp. z o.o umowa nr 170</t>
  </si>
  <si>
    <t>ATEM-Polska</t>
  </si>
  <si>
    <t>Mawilux Sp. z o.o</t>
  </si>
  <si>
    <t>11.10.06</t>
  </si>
  <si>
    <t>113/Ckt/06/UM (wznowiono 159/Ckt/06/JuK)</t>
  </si>
  <si>
    <t>Wzorce jakościowe i ilościowe narkotyków (podzielone na 2 zadania)</t>
  </si>
  <si>
    <t>21.07.06</t>
  </si>
  <si>
    <t>14.07.06-21.07.06</t>
  </si>
  <si>
    <t>Zad 1
6 miesięcy od daty podpisania umowy
Zad 2
8 tyg od daty podpisania umowy</t>
  </si>
  <si>
    <t>Zad 1
unieważniono art. 93 u1 p 1
Zad 2
2 807,95</t>
  </si>
  <si>
    <t>Zad 1
unieważniono art. 93 u1 p 1
Zad 2
LGC Prochem umowa nr 103</t>
  </si>
  <si>
    <t>08.09.06</t>
  </si>
  <si>
    <t>18.09.06</t>
  </si>
  <si>
    <t>114/BŁiI/06/WP</t>
  </si>
  <si>
    <t>Budowa Systemu Ochrony Antywirusowej - zakup systemu ochrony antywirusowej dla stanowisk dostepowych pracujących w Policyjnej Sieci Transmisji Danych.</t>
  </si>
  <si>
    <t>2006/S173- 184443</t>
  </si>
  <si>
    <t>18.10.06</t>
  </si>
  <si>
    <t>12.09.06-18.10.06</t>
  </si>
  <si>
    <t>Comp S.A umowa nr 235</t>
  </si>
  <si>
    <t>ComArch S.A</t>
  </si>
  <si>
    <t>Aram Sp. z o.o.</t>
  </si>
  <si>
    <t>27.11.06</t>
  </si>
  <si>
    <t>115/Ckt/06/JuK</t>
  </si>
  <si>
    <t>Dostawa zegarków na rękę (męskich) - 160 szt.</t>
  </si>
  <si>
    <t>3300000-0</t>
  </si>
  <si>
    <t>04.09.06</t>
  </si>
  <si>
    <t>25.08.06-04.09.06</t>
  </si>
  <si>
    <t>ZIBI umowa nr 112</t>
  </si>
  <si>
    <t>Euro Time</t>
  </si>
  <si>
    <t>ZIBI</t>
  </si>
  <si>
    <t>116/BŁiI/06/ IJ</t>
  </si>
  <si>
    <t>Zakup usługi serwisowej na okres 12 miesięcy dla urządzeń aktywnych sieci- routerówCISCO w jednostkach terenowych Policji</t>
  </si>
  <si>
    <t>50000000-0</t>
  </si>
  <si>
    <t>29.08.06-14.09.06</t>
  </si>
  <si>
    <t>ComputerLand S.A umowa nr 188</t>
  </si>
  <si>
    <t>grupa I
128 513,58
grupa II
231 125,95</t>
  </si>
  <si>
    <t>grupa I i II
Siemens Sp. z o.o.</t>
  </si>
  <si>
    <t>grupa I
99 847,24
grupa II
161 631,70</t>
  </si>
  <si>
    <t>grupa I iII
ComputerLand S.A</t>
  </si>
  <si>
    <t>12.10.06</t>
  </si>
  <si>
    <t>117/Cmt/06/RS (wznowienie 64/Cmt/06/EM)</t>
  </si>
  <si>
    <t>Policyjne kaski ochronne z osłoną twarzy - 792 kpl.</t>
  </si>
  <si>
    <t>24.10.06</t>
  </si>
  <si>
    <t>do 12.12.2006</t>
  </si>
  <si>
    <t>118/BŁiI/06/ EJ</t>
  </si>
  <si>
    <t>Zakup usługi dostarczania asysty technicznej przy rozbudowie konfiguracji sprzętowej serwera sysyemu SQl*LIMS</t>
  </si>
  <si>
    <t>72253000-3</t>
  </si>
  <si>
    <t>20.12.06</t>
  </si>
  <si>
    <t>30.11.06-20.12.06</t>
  </si>
  <si>
    <t>Applera Polska Sp. z o.o. Postępowanie w toku ( 23.01.06-postepowanie wstrzymane)</t>
  </si>
  <si>
    <t>119/BŁiI/06/ MK
(Fundusz Schengen)</t>
  </si>
  <si>
    <t>2006/S174-185518</t>
  </si>
  <si>
    <t>08.12.06</t>
  </si>
  <si>
    <t>52 dni</t>
  </si>
  <si>
    <t>Alcatel S.A umowa nr 316</t>
  </si>
  <si>
    <t>30.12.06</t>
  </si>
  <si>
    <t>120/Cmt/06/HC (wznowienie 83/Cmt/06/HC</t>
  </si>
  <si>
    <t>2006/S-150-162015</t>
  </si>
  <si>
    <t>10.08.06-14.09.06</t>
  </si>
  <si>
    <t>15.12.06</t>
  </si>
  <si>
    <t>Techmadex Sp. z o.o. Umowa nr 177</t>
  </si>
  <si>
    <t>121/BŁiI/06 /IJ</t>
  </si>
  <si>
    <t>Zakup usługi pogwarancyjnego serwisu Centrum Certyfikacji Kluczy "CENTAUR" na okres 12 misięcy</t>
  </si>
  <si>
    <t>72253200-5</t>
  </si>
  <si>
    <t>15.09.06-20.09.06</t>
  </si>
  <si>
    <t>12 miesięcy od daty pdpsiania umowy</t>
  </si>
  <si>
    <t>Comp S.A umowa 203</t>
  </si>
  <si>
    <t>30.10.06</t>
  </si>
  <si>
    <t>122/Cmt/06/IJ</t>
  </si>
  <si>
    <t>Ubezpiecznie 13 policyjnych śmigłowców w zakresie OC użytkownika, OC przewoźnika i NW załogi</t>
  </si>
  <si>
    <t>10.08.06-25.08.06</t>
  </si>
  <si>
    <t>do 30.09.06</t>
  </si>
  <si>
    <t>PZU S.A umowa nr 159</t>
  </si>
  <si>
    <t>WARTA S.A</t>
  </si>
  <si>
    <t>123/Cmt/06/JuK</t>
  </si>
  <si>
    <t>Zad 1
Urządzenie nadmuchowo-filtrujące służące do ochrony dróg oddechowych READ-PAK PROFLOW - 36 kpl. lub równoważne
Zad 2 
Ultralekki jednorazowy kombinezon "TOMEX" przeznaczony do ochrony przed ochlapaniem i oblaniem niebezpiecznymi związkami chemicznym</t>
  </si>
  <si>
    <t>181310000-6</t>
  </si>
  <si>
    <t>29.09.06</t>
  </si>
  <si>
    <t>15.09.06-29.09.06</t>
  </si>
  <si>
    <t>Zad 1
93 110,40
Zad 2
2 399,32</t>
  </si>
  <si>
    <t xml:space="preserve">Zad 1
IMS Griffin umowa nr 184
Zad 2 i 3
Inter Ark Sp. z o.o zamówienie </t>
  </si>
  <si>
    <t>Zad 1
116 388,00
Zad 2
2 762,57
Zad 3
592,92</t>
  </si>
  <si>
    <t>Zad 1
Inter Ark Sp. z o.o.
Zad 2
IMS Griffin Sp. z o.o.
Zad 3
IMS Griffin Sp. z o.o.</t>
  </si>
  <si>
    <t>Zad 1
93 110,40
Zad 2
2 020,32
Zad 3
329,00</t>
  </si>
  <si>
    <t>Zad 1
IMS Griffin Sp. z o.o.
Zad 2
Inter Ark Sp. z o.o.
Zad 3
Inter Ark Sp. z o.o.</t>
  </si>
  <si>
    <t>Zad 1
19.10.06</t>
  </si>
  <si>
    <t>124/Ckt/06/RS</t>
  </si>
  <si>
    <t>Zad A. 
Niszczarka do papieru - 70 szt.
Zad B.
Niszczarka do papieru - 6 szt.
Zad C.
Niszczarka do papieru - 4 szt.</t>
  </si>
  <si>
    <t>14 dni od daty pdpisania umowy</t>
  </si>
  <si>
    <t>125/Cmt/06/Emi (wznowienie 57/Cmt/06/Emi)</t>
  </si>
  <si>
    <t>Zakup przedmiotów mundurowych w ramach zamówienia scentralizowanego
Zad 1 
Płaszcz wyjściowy całoroczny - 177 szt.</t>
  </si>
  <si>
    <t>18210000-4</t>
  </si>
  <si>
    <t>126/Ckt/06/EMi</t>
  </si>
  <si>
    <t>Zakup, instalacja i uruchomienie komory do ujawnienia śladów metodą cyjanoakrylową</t>
  </si>
  <si>
    <t>3326200-4</t>
  </si>
  <si>
    <t>28.09.06</t>
  </si>
  <si>
    <t>21.09.06-28.09.06</t>
  </si>
  <si>
    <t>9 tyg od daty podpsiania umowy</t>
  </si>
  <si>
    <t>Stanimex S.C umowa nr 187</t>
  </si>
  <si>
    <t>102.297,00</t>
  </si>
  <si>
    <t>PIMCO z Gdańska</t>
  </si>
  <si>
    <t>61.994,30</t>
  </si>
  <si>
    <t>STANIMEX z Lublina</t>
  </si>
  <si>
    <t>127/Ctr/06/GG</t>
  </si>
  <si>
    <t>Dostawa dla Wydziału Obsługi Transportowej BLP KGP  
Zad 1 
Części zamienne do samochodów osobowych marki: Fiat Brava, Marea, Palio, Punto, Tipo, Stilo, Cinqucento
Zad 2 
Częśći zamienne do samochodów dostawczych marki: Ducato</t>
  </si>
  <si>
    <t>Nr 311 
poz. 58649</t>
  </si>
  <si>
    <t>28.11.06</t>
  </si>
  <si>
    <t>17.11.06-28.11.06</t>
  </si>
  <si>
    <t>Marad -Auto umowa nr 301</t>
  </si>
  <si>
    <t>Hurtownia Towarów Różnych i Motoryzacyjnych</t>
  </si>
  <si>
    <t>Marad -Auto</t>
  </si>
  <si>
    <t>21.12.06</t>
  </si>
  <si>
    <t>128/BKSa/06/WP</t>
  </si>
  <si>
    <t>Badanie opinii społecznej dot. 
- oceny pracy Policji w skali kraju oraz w poszczególnyh województwach
- ciemnej liczby przestępstw w Polsce</t>
  </si>
  <si>
    <t>2006/S157- 169723</t>
  </si>
  <si>
    <t>03.10.06</t>
  </si>
  <si>
    <t>18.08.06-03.10.06</t>
  </si>
  <si>
    <t>do stycznia 2009</t>
  </si>
  <si>
    <t>Konsorcium:
Lider Ośrodek Badania Opinii Społecznej Sp.z.o.o.
Partnerzy -Fundacja CBOS, PBS DGA Sp.z.o.o. umowa nr 265</t>
  </si>
  <si>
    <t>Millward Brown</t>
  </si>
  <si>
    <t>Konsorcium:
Lider Ośrodek Badania Opinii Społecznej Sp.z.o.o.
Partnerzy -Fundacja CBOS, PBS DGA Sp.z.o.o.</t>
  </si>
  <si>
    <t>129/Cmt/06/RS  (wznowienie post. 11./Cmt/06/HC</t>
  </si>
  <si>
    <t>31.08.06</t>
  </si>
  <si>
    <t>22.08.06-31.08.06</t>
  </si>
  <si>
    <t>Wojskowy Instytut Techniczny Uzbrojenia umowa nr 161</t>
  </si>
  <si>
    <t>10.10.06</t>
  </si>
  <si>
    <t>130/BŁiI/06/MK
(Fundusz Schengen)</t>
  </si>
  <si>
    <t>Upowrzechnianie dostępu do zasobów SIS dla podstawowych jednostek Policji - doposażenie istniejących sieci na obszarze całego kraju, jako dostawa cyfrowych urządzeń węzłowych do rozbudowy sieci wewnątrzwojewódzkich:
Zad 1 doposażenie sieci wewnątrzwojewód</t>
  </si>
  <si>
    <t>6 miesięcy od daty podpsiania umowy</t>
  </si>
  <si>
    <t>Zad 1
uniewazniono art. 93 u 1 p 1 
Zad 2
uniewazniono art. 93 u 1 p 1 
Zad 3
1 898 688,44</t>
  </si>
  <si>
    <t>Zad 1
uniewazniono art. 93 u 1 p 1 
Zad 2
uniewazniono art. 93 u 1 p 1 
Zad 3
NextriaOne umowa nr 315</t>
  </si>
  <si>
    <t>Zad 3
29.12.06</t>
  </si>
  <si>
    <t>131/Cmt/06/GG (wznowienie 70/Cmt/06/EM</t>
  </si>
  <si>
    <t>Zakup:
- paralizatora elektrycznego - 80 kpl
- pojemnik (kartridz) - 260 szt.</t>
  </si>
  <si>
    <t>Nr 283 
poz. 54847</t>
  </si>
  <si>
    <t>06.11.06</t>
  </si>
  <si>
    <t>24.10.06-06.11.06</t>
  </si>
  <si>
    <t>UMO Sp. z o.o umowa nr 263</t>
  </si>
  <si>
    <t>132/BŁiI/06/BR/SCH/06.01.01.08
(Fundusz Schengen)</t>
  </si>
  <si>
    <t>Konkurs na wykonanie projektu-koncepcji funkcjonalnej i technicznej Krajowego Systemu Informatycznego wraz z Centralnym Węzłem Polskiego Komponentu SIS II i VIS</t>
  </si>
  <si>
    <t>KONKURS</t>
  </si>
  <si>
    <t>23.11.06</t>
  </si>
  <si>
    <t>postepowanire w toku</t>
  </si>
  <si>
    <t>133/Cmt/06/IJ</t>
  </si>
  <si>
    <t>Zakup:
Zad 1 kamera video cyfrowa z zoomem optycznym - 13 szt.
Zad 2 kamera video cyfrowa z przetwornikiem - 14 szt.
Zad 3 kamera video z twardym dyskiem - 6 szt.
Zad 4 dyktafon cyfrowy z gniazdem kart pamięci - 20 szt.
Zad 5 rejestrator cyfrowy - 20 szt.</t>
  </si>
  <si>
    <t>32333200-8
32332100-0</t>
  </si>
  <si>
    <t>do 31.10.06</t>
  </si>
  <si>
    <t>134/Cmt/06/BG (anulowano 93/Cmt/06/EM)</t>
  </si>
  <si>
    <t>Policyjna pałka szturmowa - w ilości 1500 szt.</t>
  </si>
  <si>
    <t>29 09 06</t>
  </si>
  <si>
    <t>18.09.06-29.09.06</t>
  </si>
  <si>
    <t>PPHU Bartek umowa nr 189</t>
  </si>
  <si>
    <t>20.10.06</t>
  </si>
  <si>
    <t xml:space="preserve">135/Ckt/06/Emi (wznowienie 85/Ckt/06/JuK) </t>
  </si>
  <si>
    <t>Zakup odczynników immunoenzymatycznych dla Wydziału CLK KGP</t>
  </si>
  <si>
    <t>31.08.06-11.09.06</t>
  </si>
  <si>
    <t>do grudnia 2006</t>
  </si>
  <si>
    <t>BIO-RAD umowa nr 191</t>
  </si>
  <si>
    <t>136/BŁiI/06/UM</t>
  </si>
  <si>
    <t>Zakup usługi serwisu pogwarancyjnego dla systemu Rejestracji danych Osobowych i Elektronicznego Daktyloskopowania (FP) w punkcie centralnym, 17 stanowisk dla elektronicznego daktyloskopowania oraz stacji zarządu z drukarką</t>
  </si>
  <si>
    <t>137/Ckt/06/UM</t>
  </si>
  <si>
    <t>Zakup:
Zad 1- 28 szaf metalowych zakwalifikowanych do klasy A,B,C
Zad 2- 18 szaf metalowych dwudrzwiowych lekkich
Zad 3 - 15 szaf koszarowych dwudrzwiowych</t>
  </si>
  <si>
    <t>06.09.06</t>
  </si>
  <si>
    <t>Zad 1
76 347,60
Zad 2,3
14 951,10</t>
  </si>
  <si>
    <t>Zad 1
Konsmetal-Polter umowa nr 205
Zad 2,3
Metalkas umowa nr 195</t>
  </si>
  <si>
    <t>Zad 1
180.218,40; 
Zad 2
16.579,80;
Zad 3
9.058,50</t>
  </si>
  <si>
    <t>Zad 1
IREKO z Warszawy; 
Zad 2
Produkt-Precision z Bydgoszczy
Zad 3
Produkt-Precision z Bydgoszczy</t>
  </si>
  <si>
    <t>Zad 1
75.664,40; 
Zad 2
10.101,60; 
Zad 3
4.849,50</t>
  </si>
  <si>
    <t>Zad 1,2,3
Metalkas</t>
  </si>
  <si>
    <t>1
( odrzucono)</t>
  </si>
  <si>
    <t>Zad 1,2,3
06.11.06</t>
  </si>
  <si>
    <t>138/BŁiI/06/JC
(Fundusz Schengen)</t>
  </si>
  <si>
    <t>Dostawa i montaż we wskazanym przez Zamawiającego pojazdach służbowych Policji Mobilnych Przewożnych oraz dostawa Terminali Noszonych przeznaczonych do pracy z Systemami Informatycznymi pracujących z PSTD</t>
  </si>
  <si>
    <t>30231100-8
30213300-8</t>
  </si>
  <si>
    <t>2006-S 192-204213</t>
  </si>
  <si>
    <t>21.11.06</t>
  </si>
  <si>
    <t>10.11.06-21.11.06</t>
  </si>
  <si>
    <t>Winuel S.A umowa nr 308</t>
  </si>
  <si>
    <t>139/Ctr/06/RS</t>
  </si>
  <si>
    <t>Dostawa 
-samochodu furgon dla ogólnego przeznaczenia - 1 szt.
-samochodu furgon w policyjnej wersji "OP opancerzony" dla CBŚ KGP - 1 szt.</t>
  </si>
  <si>
    <t>34116000-3</t>
  </si>
  <si>
    <t>140/BŁiI/06/MM
(Fundusz Schengen)</t>
  </si>
  <si>
    <t>Przygotowanie systemu teleinformatycznego dla polskiej komórki SIRENE</t>
  </si>
  <si>
    <t>13.12.06</t>
  </si>
  <si>
    <t>8 miesięcy od daty podpsiania umowy</t>
  </si>
  <si>
    <t>unieważniono art. 93 u 1 p 1,2</t>
  </si>
  <si>
    <t>141/BŁiI/06/JM</t>
  </si>
  <si>
    <t>Zakup materiałów eksploatacyjnych i sprzętu łączności:
Grupa I Części do faxów
Grupa II Części do faxów 
Grupa III Części do aparatów telefonicznych
Grupa IV Aparaty telefoniczne</t>
  </si>
  <si>
    <t>30125000-1
31224100-3
32500000-8</t>
  </si>
  <si>
    <t>15.09.06</t>
  </si>
  <si>
    <t>07.09.06-15.09.06</t>
  </si>
  <si>
    <t>zad 1 
136,90 
Zad 2
63.311,00
zad 3 
2.759,00
Zad 4 
25.180,00</t>
  </si>
  <si>
    <t>Aster umowa nr 185</t>
  </si>
  <si>
    <t>zad 1 
26 901,00 
Zad 2
63.311,00
zad 3 
2.759,00 
Zad 4 
29.901,00</t>
  </si>
  <si>
    <t>zad 1 
BilaTrading 
Zad 2
Aster 
zad 3 
Aster 
Zad 4 
Atra Serwis sc</t>
  </si>
  <si>
    <t xml:space="preserve">Aster </t>
  </si>
  <si>
    <t>15.10.06</t>
  </si>
  <si>
    <t>142/Ctr/06/GG</t>
  </si>
  <si>
    <t>Sukcesywna dostawa (zgodna z potrzebami Zamawiającego) orginalnych części zamiennych do pojazdów w pelnym zakresie marki Ford do WOT KGP BLP w Warszawie ul. Iwicka 14 (zadanie 1 - Ford, zadanie 2 - Audi i VW, zadanie 3 - Skoda, zadanie 4 - Nissan)</t>
  </si>
  <si>
    <t>Nr 318
poz. 59755</t>
  </si>
  <si>
    <t>11.12.06</t>
  </si>
  <si>
    <t>30.11.06-11.12.06</t>
  </si>
  <si>
    <t>Zad 1
88 450,00
Zad 2
61 768,60</t>
  </si>
  <si>
    <t>Zad 1
Lipski BS Ford umowa nr 310
Zad 2
Szewczyk Sp. j. Umowa nr 309</t>
  </si>
  <si>
    <t>Zad 1
88.450,-
Zad 2
61 768,60</t>
  </si>
  <si>
    <t>Zad 1
Lipski BS Ford 
Zad 2
Szewczyk Sp. j.</t>
  </si>
  <si>
    <t xml:space="preserve">Zad 1
Lipski BS Ford
Zad 2
Szewczyk Sp. j. </t>
  </si>
  <si>
    <t>Zad 1
03.01.07
Zad 2
04.01.07</t>
  </si>
  <si>
    <t>143/Ctr/06/RS</t>
  </si>
  <si>
    <t>Dostawa samochodu furgon w policyjnej wersji "OP opancerzony" dla CBŚ KGP - 1 szt. (221.311,48 zł)</t>
  </si>
  <si>
    <t>dopisano do postepowania 139/Ctr/06/RS</t>
  </si>
  <si>
    <t>144/BŁiI/06/MSz</t>
  </si>
  <si>
    <t>Zakup usługi serwisu pogwarancyjnego na sprzęt informatyczny eksploatowany w ramach Systemu Meldunku Informacyjnego oraz Alert w jednostkach wywiadu kryminalnego na terenie całego kraju, oraz CBŚ.</t>
  </si>
  <si>
    <t>50323000-5</t>
  </si>
  <si>
    <t>31.12.06</t>
  </si>
  <si>
    <t>145/BŁiI/06/BR</t>
  </si>
  <si>
    <t>Usługa serwisu pogwarancyjnego dla SWD KSP</t>
  </si>
  <si>
    <t>06.09.06-28.09.06</t>
  </si>
  <si>
    <t>w trakcie negocjacji</t>
  </si>
  <si>
    <t xml:space="preserve">Motorola </t>
  </si>
  <si>
    <t>146/BŁiI/06/HC</t>
  </si>
  <si>
    <t>Dzierżawa przez KGP od operatora telekomunikacyjnego cyfrowych łączy telekomunikacyjnych</t>
  </si>
  <si>
    <t>14.11.06</t>
  </si>
  <si>
    <t>25.09.06-14.11.06</t>
  </si>
  <si>
    <t>do 28.12.07</t>
  </si>
  <si>
    <t>Netia S.A umowa nr 322</t>
  </si>
  <si>
    <t>TPSA</t>
  </si>
  <si>
    <t>Netia S.A</t>
  </si>
  <si>
    <t>26.02.07</t>
  </si>
  <si>
    <t>147/BŁiI/06/JM (wznowienie 87/BŁiI/06/HC)</t>
  </si>
  <si>
    <t>Dostawa sprzętu informatycznego w postaci części zamiennych do komputerów na potzeby Wydziału Obsługi Telekomutacyjnej BŁiI KGP</t>
  </si>
  <si>
    <t>NR 260 
poz. 50835</t>
  </si>
  <si>
    <t>28.09.06-11.10.06</t>
  </si>
  <si>
    <t>Format umowa nr 269</t>
  </si>
  <si>
    <t>325.278,61</t>
  </si>
  <si>
    <t>Format</t>
  </si>
  <si>
    <t>314.537,96</t>
  </si>
  <si>
    <t>Microman</t>
  </si>
  <si>
    <t>nie zamienia wartości zamówienia</t>
  </si>
  <si>
    <t>148/Cmt/06/GG</t>
  </si>
  <si>
    <t>Dostawa:
1. kombinezon lotniczy - 77 szt.,
2. kurtka lotnicza - 58 szt.,
3. trzewiki letnie pilota - 58 par.</t>
  </si>
  <si>
    <t>18132200-5      
18132100-4         
19332100-3</t>
  </si>
  <si>
    <t>04.10.06</t>
  </si>
  <si>
    <t>27.09.06-04.10.06</t>
  </si>
  <si>
    <t>Zad 1
75 152,00
Zad 2
unieważniono art. 93 u 1 p 1
Zad 3
12 666,04</t>
  </si>
  <si>
    <t>Zad 1
PPH KAMA umowa nr 236,237,238,239,240
Zad 3
Spółdzielnia Pracy Wyrobów Skórzanych umowa nr 231,232,233</t>
  </si>
  <si>
    <t>Zad 1
22.11.06
Zad 3
21.11.06</t>
  </si>
  <si>
    <t>149/BŁiI/06/KJ
(Fundusz Schengen)</t>
  </si>
  <si>
    <t>Wykonanie projektu-koncepcji funkcjonalnej i technicznej "Organizacji Bezpiecznego Trybu Uwierzytelniania Użytkowników w systemie SIS".</t>
  </si>
  <si>
    <t>postepowanie w toku</t>
  </si>
  <si>
    <t>150/Cmt/06/IJ</t>
  </si>
  <si>
    <t>Dostawa aparatury kontrolno-pomiarowej na potrzeby śmigłowców policyjnych:
1. tester IFR 4000 nar/com - 1 kpl.,
2. tester IFR 6000 MODE A/C/S - 1 kpl.</t>
  </si>
  <si>
    <t>26.09.06-10.10.06</t>
  </si>
  <si>
    <t>ZEAP Meratronik umowa nr 200</t>
  </si>
  <si>
    <t>Aviation Services Sp. z o.o.</t>
  </si>
  <si>
    <t>ZEAP Meratronik</t>
  </si>
  <si>
    <t>151/Cmt/06/IJ</t>
  </si>
  <si>
    <t>Wykonanie usprawnienia Systemu Obserwacji Lotniczej typu Flir 2000 ze śmiglowca Bell-206:
-głowica (PPS. MODULE)
-monitor dodatkowy nr 35900170B</t>
  </si>
  <si>
    <t>50340000-0</t>
  </si>
  <si>
    <t>152/BŁiI/06/JM</t>
  </si>
  <si>
    <t>Świadczenie serwisu pogwarancyjnego dla cyfrowej sieci teletransmisyjnej POLWAN w 11 węzłach telekomunikacyjnych na okres 12 miesięcy od podpisania umowy</t>
  </si>
  <si>
    <t>50000000-5</t>
  </si>
  <si>
    <t>Nr 278 
poz. 54028</t>
  </si>
  <si>
    <t>10.10.06-23.10.06</t>
  </si>
  <si>
    <t>10.11.06-09.11.07</t>
  </si>
  <si>
    <t>NASK umowa nr 299</t>
  </si>
  <si>
    <t>19.12.06</t>
  </si>
  <si>
    <t>153/Cmt/06/BG (wznowienie  62.Cmt/06/RS)</t>
  </si>
  <si>
    <t>Nr 264 
poz. 51607</t>
  </si>
  <si>
    <t>do 18.12.06</t>
  </si>
  <si>
    <t>Zad 7
17 060,48
Zad 3,4
38 064,00
Zad 6
1 403,00
Zad 2,5,8
17 641,20</t>
  </si>
  <si>
    <t>Zad 7
Aviation Sermwis umowa nr 216
Zad 3,4
NAVITEL umowa nr 215
Zad 6
Transfactor umowa nr 217
Zad 2,5,8
NS Aviation umowa nr 219</t>
  </si>
  <si>
    <t>Zad 1
unieważniono art. 93 u 1 p 1
Zad 2
7 320,00
Zad 3
34 574,80
Zad 4
29 524,00
Zad 5
19 227,20
Zad 6
1 830,00
Zad 7
17 080,00
Zad 8
976,00
Zad 9
unieważniomno art. 93 u 1 p 1</t>
  </si>
  <si>
    <t>Zad 1
unieważniono art. 93 u 1 p 1
Zad 2
Navitec Sp. z o.o.
Zad 3
FIN Sp. z o.o.
Zad 4
Transfactor
Zad 5
FIN Sp. z o.o.
Zad 6
Navitec Sp. z o.o.
NS Aviation
Zad 7
NS Aviation
Zad 8
NS Aviation
Zad 9
unieważniomno art. 93 u 1 p 1</t>
  </si>
  <si>
    <t>Zad 1
unieważniono art. 93 u 1 p 1
Zad 2
5 563,20
Zad 3
27 328,00
Zad 4
10 736,00
Zad 5
11 468,00
Zad 6
1 403,00
Zad 7
17 060,49
Zad 8
976,00
Zad 9
unieważniomno art. 93 u 1 p 1</t>
  </si>
  <si>
    <t>Zad 1
unieważniono art. 93 u 1 p 1
Zad 2
NS Avition
Zad 3,4,5
Navitec Sp. z o.o.
Zad 6
Transfactor
Zad 7
Aviaytion Service
Zad 8
NS Aviation
Zad 9
unieważniomno art. 93 u 1 p 1</t>
  </si>
  <si>
    <t>Zad 7
13.11.06
Zad 3,4
13.11.06
Zad 6
14.11.06
Zad 2,5,8
16.11.06</t>
  </si>
  <si>
    <t>154/Cmt/06/EMi (wznowienie 57/Cmt/06/Emi)</t>
  </si>
  <si>
    <t>Zakup przedmiotów mundurowych w ramach zamówienia scentralizowanego:
Zad 1 sweter służbowy - 4.343 szt.
Zad 2 kamizelka odblaskowa - 8.680 szt.
narękawki odblaskowe - 1.182 par</t>
  </si>
  <si>
    <t>17282130-2
18131600-2
25244230-4</t>
  </si>
  <si>
    <t>2006/S 182-193352</t>
  </si>
  <si>
    <t>15.09.06-16.10.06</t>
  </si>
  <si>
    <t>zadanie 1 
346.519,28</t>
  </si>
  <si>
    <t>Polskór 
Tomaszów Maz.
Umoway zawarte przez poszczególne jednostki Policji</t>
  </si>
  <si>
    <t>zadanie 1 
366.123,59</t>
  </si>
  <si>
    <t>San Marco</t>
  </si>
  <si>
    <t>1
( cz. oddalony, cz. uznany )</t>
  </si>
  <si>
    <t>PPH Polskór 
umowy zostały zawarte przez poszczególne jednostki Policji</t>
  </si>
  <si>
    <t>155/Cmt/06/GB</t>
  </si>
  <si>
    <t xml:space="preserve">Zad 1 
Bindownica do ręcznego bindowania i oprawy dokumentów - 14 szt.
Zad 2 
Gilotyna foto - 5 szt.
Zad 3
kalkulator z drukarką - 12 szt.
Zad 4
Laminator z materiałami eksploatacyjnymi - 10 szt.
Zad 5
Kserokopiarka cyfrowa z pakietem startowym - 14 szt.
</t>
  </si>
  <si>
    <t>30100000-0</t>
  </si>
  <si>
    <t>Nr 257 
poz. 50413</t>
  </si>
  <si>
    <t>09.10.06</t>
  </si>
  <si>
    <t>20.09.06-09.10.06</t>
  </si>
  <si>
    <t>14 dni od daty podpsiania umowy</t>
  </si>
  <si>
    <t>zadanie 1 i  5  
97.253,52
zadanie  2, 4 i 9 
10.556,05
zadanie 3 
1.141,92
zadanie  6 i 7 
91.119,36
zadanie 8
7.978,80</t>
  </si>
  <si>
    <t>1.  PPI-ETC Poland Sp.z.o.o. -zadanie 1 i  5 umowa nr 206
2. PARTNER XXI -zadanie  2, 4 i 9 umowa nr 207
3. RAPID-PARTNER -zadanie 3 umowa nr 208
4. Biuro-Technika Sp.z.o.o. -zadanie  6 i 7 umowa nr 209 i 210
5. PPHU AMAD zadanie 8 umowa nr 211</t>
  </si>
  <si>
    <t>Zad 1
10 230,92
Zad 2
3 025,60
Zad 3
1 374,70
Zad 4
3 353,17
Zad 5
146 768,44
Zad 6
324 149,12
Zad 7
80 568,80
Zad 8
54 900,00
Zad 9
12 200,00</t>
  </si>
  <si>
    <t xml:space="preserve">Zad 1
Microsystem Group
Zad 2
Microsystem Group
Zad 3
Grand    
Zad 4
EGOR
Zad 5
Śląskie Centrum Kserokopiarek BEN
Zad 6
Grand 
Zad 7
Partner XXI
Zad 8
Arcus 
Zad 9
Arcus </t>
  </si>
  <si>
    <t>Zad 1
1 622,60
Zad 2
1 223,05
Zad 3
1 141,92
Zad 4
1 476,20
Zad 5
95 630,92
Zad 6
72 136,16
Zad 7
18 983,20
Zad 8
7  246,80
Zad 9
7 856,80</t>
  </si>
  <si>
    <t xml:space="preserve">Zad 1
PPI-ETC Poland  
Zad 2
Partner XXI  
Zad 3
Rapid-Partner    
Zad 4
 Partner XXI
Zad 5
PPI-ETC 
Zad 6
Biuro-Technika 
Zad 7
Biuro-Technika 
Zad 8
Biuro-Technika 
Zad 9
Partner XXI </t>
  </si>
  <si>
    <t xml:space="preserve">zadanie 1 i  5 
13.11.06
zadanie  2, 4 i 9  
10.11.06  
zadanie 3 
14.11.06 
zadanie  6 i 7 
14.11.06  
zadanie 8  
10.11.06 </t>
  </si>
  <si>
    <t>156/Cmt/06/IJ</t>
  </si>
  <si>
    <t>Zakup:
Zad 1 kamera video cyfrowa z zoomem optycznym - 13 szt.
Zad 2 kamera video cyfrowa z przetwornikiem - 14 szt.
Zad 3 kamera video z twardym dyskiem - 6 szt.
Zad 4 dyktafon cyfrowy z gniazdem kart pamięci - 60 szt.
Zad 5 rejestrator cyfrowy - 20 szt.</t>
  </si>
  <si>
    <t>Nr 253 
poz.49830</t>
  </si>
  <si>
    <t>05.10.06</t>
  </si>
  <si>
    <t>15.09.06-05.10.06</t>
  </si>
  <si>
    <t>3 tyg odd daty podpsiania umowy</t>
  </si>
  <si>
    <t>Zad 1 
unieważniono art. 93 u 1 p 1 
Zad 2
37 576,00
Zad 3
23 058,00
Zad 4
79 056,00</t>
  </si>
  <si>
    <t>Zad 1 
unieważniono art. 93 u 1 p 1 
Zad 2
PHPU ZUBER umowa nr 230
Zad 3
PHPU ZUBER umowa nr 230
Zad 4
BEIKO umowa nr 243</t>
  </si>
  <si>
    <t>Zad 1
38 696,50
Zad 2
43 446,50
Zad 3
23 058,00
Zad 4
81 984,00
Zad 5
12 620,00</t>
  </si>
  <si>
    <t>Zad 1
Saysonic Sp. z o.o.
Zad 2
Saysonic Sp. z o.o.
Zad 3
PHPU Zuber
Zad 4
Scientific S.A
Zad 5
Saysonic Sp. z o.o.</t>
  </si>
  <si>
    <t>Zad 1
25 376,00
Zad 2
37 576,00
Zad 3
20 725,20
Zad 4
31 476,00
Zad 5
12 620,00</t>
  </si>
  <si>
    <t>Zad 1
PHPU Zuber
Zad 2
PHPU Zuber
Zad 3
Saysonic Sp. z o.o.
Zad 4
PHPU Zuber
Zad 5
Saysonic Sp. z o.o.</t>
  </si>
  <si>
    <t>Zad 2,3
20.11.06
Zad 4
21.11.06</t>
  </si>
  <si>
    <t>22.11.06</t>
  </si>
  <si>
    <t>Nie zmienia wrtości umowy</t>
  </si>
  <si>
    <t>157/BLP/06/HC</t>
  </si>
  <si>
    <t>Dostawa:
-benzyny bezołowiowej PB-95 - 350 m3,
-oleju napędowego - 90 m3</t>
  </si>
  <si>
    <t>23111200-0
23121200-3</t>
  </si>
  <si>
    <t>2006/S 196-208201</t>
  </si>
  <si>
    <t>12.10.06-27.11.06</t>
  </si>
  <si>
    <t>ORLEN PetroCentrum umowa nr 304</t>
  </si>
  <si>
    <t>1.460.230,0</t>
  </si>
  <si>
    <t>PADER Sp. z o.o., Warszawa</t>
  </si>
  <si>
    <t>1.455.960,20</t>
  </si>
  <si>
    <t>ORLEN Petrocentrum Sp.z o.o., Płock</t>
  </si>
  <si>
    <t>14.12.06</t>
  </si>
  <si>
    <t>158/BŁiJ/06/ MSz (wznowienie post.68/BŁiI/06/MSz)</t>
  </si>
  <si>
    <t>22.09.06-23.10.06</t>
  </si>
  <si>
    <t>6 tyg od daty podpsiania umowy</t>
  </si>
  <si>
    <t>Lubelskie Przedsiębiorstwo Robót Telekomunikacyjnych S.A  Lublin 
umowa nr 225</t>
  </si>
  <si>
    <t>201.282,01</t>
  </si>
  <si>
    <t>INTelecom S.C.</t>
  </si>
  <si>
    <t>102.528,58</t>
  </si>
  <si>
    <t>PW BESTEL sp. z o.o.</t>
  </si>
  <si>
    <t>16.11.06</t>
  </si>
  <si>
    <t>159/Ckt/06/ JuK (wznowienie 113/Ckt/)6/UM)</t>
  </si>
  <si>
    <t>Wzorce jakościowe i ilościowe narkotyków (odczynniki chemiczne)</t>
  </si>
  <si>
    <t>20.09.06-29.09.06</t>
  </si>
  <si>
    <t>LGC PROMOCHEM Sp.z.o.o umowa nr 169</t>
  </si>
  <si>
    <t>160/Ckt/06/ JM</t>
  </si>
  <si>
    <t>Zakup:
 1 - lina dynamiczna poliamidowa 9,5 mm - 100 mb.,
2 - lina dynamiczna poliamidowa 11 mm - 400 mb.,
3 - lina półstatyczna 10,5 mm - 600 mb.,
4 - taśma rurowa stanowiskowa - 50 mb.,
5 - przyrząd zjazdowy - 4 szt.,
6 - przyrząd autoasekuracyjny samoz</t>
  </si>
  <si>
    <t>17241110-7</t>
  </si>
  <si>
    <t>20.10.06-30.10.06</t>
  </si>
  <si>
    <t>SUNDOR Chorzów umowa nr 270</t>
  </si>
  <si>
    <t>01.12.06</t>
  </si>
  <si>
    <t>161/BŁiI/06/ JG (wznowienie 37/BŁiI/06/JG)</t>
  </si>
  <si>
    <t>Zakup informatycznych materiałów eksploatacyjnych na potrzeby Biur KGP:
kasety, dyskietki, nośniki i baterie.</t>
  </si>
  <si>
    <t>30217340-8</t>
  </si>
  <si>
    <t>21.09.06-29.09.06</t>
  </si>
  <si>
    <t>SOLO-KOLOS umowa nr 193</t>
  </si>
  <si>
    <t>Pemaj Sp.j</t>
  </si>
  <si>
    <t xml:space="preserve">SOLO-KOLOS </t>
  </si>
  <si>
    <t>26.10.06</t>
  </si>
  <si>
    <t>162/Ckt/06/ EM</t>
  </si>
  <si>
    <t>Zakup:
 1 - okulary ochr.-gogle -40 szt.,
2 - ochraniacze na kolana - 40 par,
3 - kominiatrka - 50 szt.,
4 - buty szturmowe - 40 par,
5 - rękawice szturmowe - 40 par,
6 - kombinezon antyterorystyczny -10 szt.,
7 - plecak transportowy - 10 szt.,
8 -  moduł</t>
  </si>
  <si>
    <t>181
172
183
184
193
243</t>
  </si>
  <si>
    <t>02.10.06</t>
  </si>
  <si>
    <t>18.09.06-02.10.06</t>
  </si>
  <si>
    <t xml:space="preserve">Zad 2,3,6,7,8,9,17,18,19 i 20
unieważniono art. 93 u 1 p 1
zadanie 1
7.417,60 
zadanie 4, 5, 15 i 23 
38.796,00
zadanie 10, 11, 12, 13, 14 i 16
22.082,00 
zadanie 21
13.379,98 
zadanie 22
4,880,00 </t>
  </si>
  <si>
    <t>zadanie 1
TH 2000 II Słupsk zamówienie
zadanie 4, 5, 15 i 23 
NFM INTERNATIONAL Sp.z.o.o. umowa nr 194
zadanie 10, 11, 12, 13, 14 i 16
SHARG A.Grzegorczyk umowa nr 204
zadanie 21
MK SZUSTER Warszawa zamówienie
zadanie 22
AGTES Sp.z.o.o. Warszawa zamówieni</t>
  </si>
  <si>
    <t xml:space="preserve">Zad 1
9 516,00
Zad 2
7 320,00
Zad 3
4 880,00
Zad 4
29 280,00
Zad 5
11 224,00
Zad 6,7,8,9,20
unieważniono art. 93 u 1 p 1
Zad 10
3 123,20
Zad 11
1 927,60
Zad 12
6 295,80
Zad 13 
8 435,80
Zad 14
8 735,20
Zad 15
15 860,00
Zad 16
9 576,00
Zad 17
7 320,00
Zad </t>
  </si>
  <si>
    <t>Zad 1,2,3,4,5
Agtes Sp. zo.o.
Zad 6,7,8,9,20
unieważniono art. 93 u 1 p 1
Zad 10,11,12,13,14
PPHU Bartek
Zad 15
SHARG
Zad 16,22
NFM International Sp. z o.o.
Zad 17,18,19
AM-POL
Zad 21
SZUSTER
Zad 23
NFM International Sp. z o.o.</t>
  </si>
  <si>
    <t>Zad 1
5 362,00
Zad 2
3 416,00
Zad 3
3 538,00
Zad 4
14 640,00
Zad 5
4 148,00
Zad 6,7,8,9,20
unieważniono art. 93 u 1 p 1
Zad 10
2 391,20
Zad 11
1 537,20
Zad 12
4 880,00
Zad 13 
3 367,20
Zad 14
3 367,20
Zad 15
12 200,00
Zad 16
6 539,20
Zad 17
7 320,00
Zad 1</t>
  </si>
  <si>
    <t>Zad 1,17,18,19,21
AM-POL
Zad 2,4,15,23
NFM International
Zad 3,5,22
Galaskór
Zad 6,7,8,9,20
unieważniono art. 93 u 1 p 1
Zad 10,11,12,13,14,16
SHARG</t>
  </si>
  <si>
    <t>zadanie 4, 5, 15 i 23 
27.10.06
zadanie 10, 11, 12, 13, 14 i 16
27.10.06</t>
  </si>
  <si>
    <t>163/Ckt/06/ EM</t>
  </si>
  <si>
    <t>Zakup:
1. obuwie sportowe - 350 par,
2. dres sportowy - 100 kpl.,
3. bielizna specjalna - 250 kpl.,
4. kurtka uniwersalna - 150 kpl.</t>
  </si>
  <si>
    <t>19320000-5
18412000-4
18411000-3
18223200-0</t>
  </si>
  <si>
    <t>164/BŁiI/06/UM</t>
  </si>
  <si>
    <t>Budowa kabla optotelekomunikacyjnego typu ZW-NOTKtsd-60J w relacji  stacja metra A18 pl. Wilsona - stacja metra A19 Marymont</t>
  </si>
  <si>
    <t>27.10.06</t>
  </si>
  <si>
    <t>11.10.06-27.10.06</t>
  </si>
  <si>
    <t>4 tyg od daty podpsiania umowy</t>
  </si>
  <si>
    <t>DATA OPTICS Poland Sp.z.o.o.    
Opole  umowa nr 234</t>
  </si>
  <si>
    <t>Lubelskie Przedsiębiorstwo Robót Telekomunikacyjnych</t>
  </si>
  <si>
    <t xml:space="preserve">DATA OPTICS Poland Sp.z.o.o.   </t>
  </si>
  <si>
    <t>24.11.06</t>
  </si>
  <si>
    <t>165/BŁiI/06/ JG</t>
  </si>
  <si>
    <t>Serwis pogwarancyjny systemów zasilania gwarantowanego produkcji f-my TELZAS zgodnie z zał. nr 1.</t>
  </si>
  <si>
    <t>31151000-3</t>
  </si>
  <si>
    <t>03.10.06-11.10.06</t>
  </si>
  <si>
    <t>36 miesięcy od podpsiania umowy</t>
  </si>
  <si>
    <t>Telzas Sp. z o.o umowa nr 248</t>
  </si>
  <si>
    <t>166/Ckt/06/ JuK</t>
  </si>
  <si>
    <t>Zakup odzieży ochronnej:
-odzież branżowa, specjalna
-obuwie ochronne</t>
  </si>
  <si>
    <t>18100000-0
19330000-8</t>
  </si>
  <si>
    <t>25.10.06</t>
  </si>
  <si>
    <t>13.10.06-25.10.06</t>
  </si>
  <si>
    <t>21 dni od daty podpsiania umowy</t>
  </si>
  <si>
    <t xml:space="preserve">zadanie 1, 3, 4, 7, 10- 18, 21,22 i 30 
23.046,90 
zadanie 2, 5, 6, 8 i 27 
31.450,14 </t>
  </si>
  <si>
    <t>MAREV Łódż  zadanie 1, 3, 4, 7, 10- 18, 21,22 i 30 umowa nr 229
MISTRAL Warszawa zadanie 2, 5, 6, 8 i 27 umowa nr 228</t>
  </si>
  <si>
    <t xml:space="preserve"> Zad  1 – 392,84 zad. 2 - 4068,70, zad. 3 - 5490,00
Zad 4 – 1 311,50 zad. 5 - 6 341,56, zad. 6 1342,00
Zad 7 – 3757,60; zad. 8 -26 095,80
Zad 10 – 5 270,40
Zad 11 – 1 281,00
Zad 12 – 387,96
Zad 13 – 563,64
Zad 14 – 237,90
Zad 15 – 183,00
Zad 16 – 107,85 
</t>
  </si>
  <si>
    <t>Zad 1-8, 10-18, 21,22,30
Marev
Zad 19,26,29
Silbet Sp. z o.o.
Zad 7,11,27,30
Mistral</t>
  </si>
  <si>
    <t xml:space="preserve"> Zad  1 – 336,72 zad. 2 - 2 806,00, zad. 3 - 3 037,80
Zad 4 – 1 311,50 zad. 5 - 5 459,26, zad. 6 939,40
Zad 7 – 3 660,00; zad. 8 -18 720,90
Zad 10 – 5 270,40
Zad 11 – 1 152,90
Zad 12 – 387,96
Zad 13 – 563,64
Zad 14 – 237,90
Zad 15 – 183,00
Zad 16 – 107,85</t>
  </si>
  <si>
    <t>Zad 4,7,10-18,21,22
Marev
Zad 26,29,30
Silbet Sp. z o.o.
Zad 5,6,8,27
Mistral</t>
  </si>
  <si>
    <t>zadanie 1, 3, 4, 7, 10- 18, 21,22 i 30
21.11.06
zadanie 2, 5, 6, 8 i 27
20.11.06</t>
  </si>
  <si>
    <t>167/BŁiI/06/JC</t>
  </si>
  <si>
    <t xml:space="preserve">Zakup usługi serwisu pogwarancyjnego na sprzęt informatyczny i oprogramowanie eksploatowane przez Centralny Węzeł Internetowy  KGP </t>
  </si>
  <si>
    <t xml:space="preserve">16.10.2006 </t>
  </si>
  <si>
    <t>06.10.06-16.10.06</t>
  </si>
  <si>
    <t>Nask umowa nr 212</t>
  </si>
  <si>
    <t>168/BŁiI/06/EJ</t>
  </si>
  <si>
    <t>Zakup i dostawa sprzętu informatycznego i oprogramowania dedykowanego do zastosowań specjalistycznych na potrzeby komórek organizacyjnych KGP:
Gr.1 -stanowiska komputerowe (różne) -31 szt.,
Gr.2 -stanowiska komputerowe -9 szt.,
Gr.3 -stanowiska komputerow</t>
  </si>
  <si>
    <t>4 tyg od daty podpaiasnia umowy</t>
  </si>
  <si>
    <t xml:space="preserve">unieważniono </t>
  </si>
  <si>
    <t>unieważniono</t>
  </si>
  <si>
    <r>
      <t xml:space="preserve">Wykonanie remontu kapitalnego  agregatów śmigłowca Mi-8:
</t>
    </r>
    <r>
      <rPr>
        <u val="single"/>
        <sz val="9"/>
        <rFont val="Arial CE"/>
        <family val="0"/>
      </rPr>
      <t>zadanie 1</t>
    </r>
    <r>
      <rPr>
        <sz val="9"/>
        <rFont val="Arial CE"/>
        <family val="2"/>
      </rPr>
      <t xml:space="preserve"> - antywibrator - 1szt.,
</t>
    </r>
    <r>
      <rPr>
        <u val="single"/>
        <sz val="9"/>
        <rFont val="Arial CE"/>
        <family val="0"/>
      </rPr>
      <t>zadanie 2</t>
    </r>
    <r>
      <rPr>
        <sz val="9"/>
        <rFont val="Arial CE"/>
        <family val="2"/>
      </rPr>
      <t xml:space="preserve"> - tarcza sterująca  1 szt.,
</t>
    </r>
    <r>
      <rPr>
        <u val="single"/>
        <sz val="9"/>
        <rFont val="Arial CE"/>
        <family val="0"/>
      </rPr>
      <t>zadanie 3</t>
    </r>
    <r>
      <rPr>
        <sz val="9"/>
        <rFont val="Arial CE"/>
        <family val="2"/>
      </rPr>
      <t xml:space="preserve"> -przyśpieszacz redukcyjny - 1 szt.</t>
    </r>
  </si>
  <si>
    <r>
      <t>Zakup wykładziny dywanowej igłowanej, wzorzystej, wielobarwnej, odpornej na ścieranie, antyelektrostatycznej i trudno zapalnej w łacznej ilości 2400m</t>
    </r>
    <r>
      <rPr>
        <vertAlign val="superscript"/>
        <sz val="9"/>
        <rFont val="Arial CE"/>
        <family val="0"/>
      </rPr>
      <t>2</t>
    </r>
  </si>
  <si>
    <r>
      <t>Dostawa paliwa lotniczego JET A-1-250m</t>
    </r>
    <r>
      <rPr>
        <vertAlign val="superscript"/>
        <sz val="9"/>
        <rFont val="Arial CE"/>
        <family val="0"/>
      </rPr>
      <t>3</t>
    </r>
    <r>
      <rPr>
        <sz val="9"/>
        <rFont val="Arial CE"/>
        <family val="2"/>
      </rPr>
      <t xml:space="preserve"> ( </t>
    </r>
    <r>
      <rPr>
        <sz val="9"/>
        <rFont val="Arial"/>
        <family val="2"/>
      </rPr>
      <t>±</t>
    </r>
    <r>
      <rPr>
        <sz val="9"/>
        <rFont val="Arial CE"/>
        <family val="2"/>
      </rPr>
      <t>15%)</t>
    </r>
  </si>
  <si>
    <r>
      <t xml:space="preserve">Badania diagnostyczne środków minersko-zaporowych po upływie gwarancyjnym:
</t>
    </r>
    <r>
      <rPr>
        <sz val="8"/>
        <rFont val="Arial CE"/>
        <family val="0"/>
      </rPr>
      <t>-trotyl w kostkach 200g-2 partie,
-materiał wybuchowy plastyczny MWP-8 - 1 partia, 
-ładunek kumulacyjny ŁK-2 - 1 partia,    
-uniwersalny ładunek kumulacyjny - 2 partie, 
-spłonka</t>
    </r>
  </si>
  <si>
    <r>
      <t xml:space="preserve">Zakup:
zadanie 1
-poszycie na kamizelki kuloodporne na mundur rozmiary XL-125 szt., XXL-125 szt.,
zadanie 2
-wkłady do hełmów kuloopornychw ilości 250 szt.,
L-19 szt, XL-78 szt, XXL-28 szt., </t>
    </r>
    <r>
      <rPr>
        <sz val="8"/>
        <rFont val="Arial CE"/>
        <family val="0"/>
      </rPr>
      <t xml:space="preserve">pozostałe zostaną określone w terminie późniejszym,
</t>
    </r>
    <r>
      <rPr>
        <sz val="9"/>
        <rFont val="Arial CE"/>
        <family val="0"/>
      </rPr>
      <t>zadanie 3
-p</t>
    </r>
  </si>
  <si>
    <r>
      <t>anulowano</t>
    </r>
    <r>
      <rPr>
        <sz val="9"/>
        <rFont val="Arial CE"/>
        <family val="2"/>
      </rPr>
      <t xml:space="preserve"> zarejestrowano pod poz. 160/Ckt/06/JM zwiększył się zakres i wartość)</t>
    </r>
  </si>
  <si>
    <t>2006/S61-063540</t>
  </si>
  <si>
    <t>26.04.06</t>
  </si>
  <si>
    <t>29.03.06-26.04.06</t>
  </si>
  <si>
    <t>Grupa 1,3,5
470 139,86
Grupa 2
399 742,79
Grupa 4 
unieważniono art. 93 u 1 p4 
Grupa 6
44 352,21</t>
  </si>
  <si>
    <t>Grupa 1,3,5
Praxis umowa nr 87
Grupa 2
PW Mmulitikom umowa nr 86
Grupa 4 
unieważniono art. 93 u 1 p4 
Grupa 6
Lyreco Polska zS.A umowa nr 85</t>
  </si>
  <si>
    <t>grupa I
727 310,93
grupa II
667 321,70
grupa III
27 621,50
grupa IV
131 763,89
grupa V
56 549,14
grupa VI
89 352,80</t>
  </si>
  <si>
    <t>grupa I
IMPACT
grupa II
ABM System Sp. z o.o.
grupa III
Praxis Sp. z o.o.
grupa IV
Lyreco Polska S.A
grupa V
Praxis Sp. z o.o.
grupa VI
ABM System Sp. z o.o.</t>
  </si>
  <si>
    <t>grupa I
373 811,36
grupa II
389 530,34
grupa III
18 562,30
grupa IV
45 493,80
grupa V
47 128,60
grupa VI
44 352,21</t>
  </si>
  <si>
    <t>grupa I
Unibit Sp. z o.o.
grupa II
Pryzmat Sp. z o.o.
grupa III
ABM System Sp. z o.o.
grupa IV
MSCI LTD
grupa V
ABM System Sp. z o.o.
grupa VI
Lyreco Polska S.A</t>
  </si>
  <si>
    <t>Grupa 1,3,5
03.07.06
Grupa 2
03.07.06
Grupa 4 
unieważniono art. 93 u 1 p4 
Grupa 6
04.07.06</t>
  </si>
  <si>
    <t>38/BŁiI/06/ IJ</t>
  </si>
  <si>
    <t>Dostwa sprzętu inforamtycznego:
I grupa
Zestaw komputerowy do zastosowań biurowych
II grupa
Komputery przenośne typu notebook</t>
  </si>
  <si>
    <t>05.04.06-21.04.06</t>
  </si>
  <si>
    <t>Zad 1
225 675,60
Zad 2
58 145,20</t>
  </si>
  <si>
    <t>Zad 1
Format umowa nr 72
Zad 2
Intertrading System Technologies umowa 69</t>
  </si>
  <si>
    <t>grupa I
277 281,60
grupa II
58 145,20</t>
  </si>
  <si>
    <t>grupa I
Wola Info S.A
grupa II
Intertrading System</t>
  </si>
  <si>
    <t>grupa I
225 675,60
grupa II
43 116,26</t>
  </si>
  <si>
    <t>grupa I
Format
grupa II
Inter-es S.A</t>
  </si>
  <si>
    <t>31.05.06</t>
  </si>
  <si>
    <t>39/Ckt/06/ UM</t>
  </si>
  <si>
    <t>Zakup chromatografu cieczowego HPLC</t>
  </si>
  <si>
    <t>Nr 79
poz. 16788</t>
  </si>
  <si>
    <t>22.03.06-15.05.06</t>
  </si>
  <si>
    <t>SHIM-POL umowa nr 60</t>
  </si>
  <si>
    <t>12.06.06</t>
  </si>
  <si>
    <t>40/Cam/06/WP</t>
  </si>
  <si>
    <t>Wykonanie przeglądów okresowych, usuwanie awarii sytemu wentylacji i klimatyzacji oraz pełnienie stałego nadzoru serwisowego przez 7 dni w tygodniu i 365 dni w roku</t>
  </si>
  <si>
    <t>16.03.06-05.04.06</t>
  </si>
  <si>
    <t>Przedsiębiorstwo Orzeł</t>
  </si>
  <si>
    <t>Fujitsu</t>
  </si>
  <si>
    <t>Orzeł-Instal</t>
  </si>
  <si>
    <t>27.04.06</t>
  </si>
  <si>
    <t>41/Cam/06/GB</t>
  </si>
  <si>
    <t>16.03.06-03.04.06</t>
  </si>
  <si>
    <t>Komfort Sp. z o.o umowa nr 40</t>
  </si>
  <si>
    <t>Chemifarb sp. z o.o.</t>
  </si>
  <si>
    <t>Komfort sp. z o.o.</t>
  </si>
  <si>
    <t>42/Cmt/06/EM</t>
  </si>
  <si>
    <t>Druki ścisłego zacharowania
Zad 1.
na papierze offsetowym
Zad 2.
na papierze samokopiującym</t>
  </si>
  <si>
    <t>09.03.06-28.03.06</t>
  </si>
  <si>
    <t>Zad 1
6 tyg od daty podpisania umowy
Zad 2
8 tyg od daty podpisania umowy</t>
  </si>
  <si>
    <t>Zad 1
39 977,45
Zad 2
38 397,79</t>
  </si>
  <si>
    <t>Zad 1
Remi-B umowa nr 38
Zad 2
Bako Sp. z o.o umowa nr 37</t>
  </si>
  <si>
    <t>Zad1
79 425,30
Zad 2
124 318,24</t>
  </si>
  <si>
    <t>Zad 1,2
Oficyna Wydawnictw Różnych S.C</t>
  </si>
  <si>
    <t>Zad 1
Remi-B
Zad 2
Bako Sp. z o.o.</t>
  </si>
  <si>
    <t>43/BGKG/06/KJ
(Fundusz Schengen)</t>
  </si>
  <si>
    <t xml:space="preserve">Przygotowanie programów edukacyjnych oraz budowa i wdrożenie aplikacji wspomagających nauczanie, tj. przygotowanie, wykoanie i wdrożenie kontentów szkoleniowych tworzących szkolenia elektroniczne dotyczące:
1) tematyki Konwencji Wykonawczej Schengen oraz </t>
  </si>
  <si>
    <t>44/Cmt/06/EJ</t>
  </si>
  <si>
    <t xml:space="preserve">Zakup odczynników i materiałów techniki kryminalistycznej niezbędnych do prowadzenia badań DNA dla Laboratoriów Kryminalistycznych KWP/KSP oraz Centrlanego Laboratorium Kryminalistycznego KGP w ramach zamówienia scentralizownaego </t>
  </si>
  <si>
    <t>24496600-3
25200000-3
24496500-2</t>
  </si>
  <si>
    <t>Nr 95
poz. 20208</t>
  </si>
  <si>
    <t>29.06.06</t>
  </si>
  <si>
    <t>25.04.06-29.06.06</t>
  </si>
  <si>
    <t>6 tyg od daty podpisnaia umowy</t>
  </si>
  <si>
    <t>Zad 1
3 806 215,78
Zad 2
112 480,45
Zad 3 i 20
138 864,10
Zad 4 i 17
227 664,20
Zad 5
663,40
Zad 6
240 206,93
Zad 7 i 15
382 862,05
Zad 8
54 131,40
Zad 9 i 12
7 676,35
Zad 10
1 118,15
Zad 11 i 18
1 861,72
Zad 13 i 14
1 743 178,94
Zad 16
7 002,80
Zad 19
18</t>
  </si>
  <si>
    <t>zad.1 Applera Polska Sp.z.o.o. Warszawa umowa nr 116-125
zad. 2 SIGMA-ALDRICH Sp.z.o.o. Poznań umowa nr 126-129
zad.3 i 20 STI Systemy Telekomunikacyjne i Informatyczne Poznań umowa nr 130 i 158
zad. 4 i 17 BIONOVO Legnica umowa nr 131 i 156
zad. 5 Gramme</t>
  </si>
  <si>
    <t xml:space="preserve">Zad 1
3 806 215,78
Zad 2
132 477,30
Zad 3
158 600,00
Zad 4
324 520,00
Zad 5
42 800,00
Zad 6
288 958,22
Zad 7
574 041,72
Zad 8
54 131,40
Zad 9
7 564,00
Zad 10
4 494,72
Zad 11
2 127,68
Zad 12
112,35
Zad 13
63 835,34
Zad 14
1 679 343,60
Zad 15
13 460,60
Zad </t>
  </si>
  <si>
    <t xml:space="preserve">Zad 1
Aplera Polska
Zad 2
Polska Grupa Laboratoryjna
Zad 3
Agtes
Zad 4
Agtes
Zad 5
S&amp;T services Polska
Zad 6
STI
Zad 7
STI
Zad 8
Panalityca
Zad 9
Agtes
Zad 10
Polska Grupa Laboratoryjna
Zad 11
Agtes
Zad 12
Agtes
Zad 13
Hagmed
Zad 14
Hagmed
Zad 15
STI
Zad </t>
  </si>
  <si>
    <t xml:space="preserve">Zad 1
3 806 215,78
Zad 2
132 477,30
Zad 3
158 600,00
Zad 4
324 520,00
Zad 5
42 800,00
Zad 6
288 958,22
Zad 7
574 041,72
Zad 8
54 131,40
Zad 9
7 564,00
Zad 10
4 494,72
Zad 11
1 306,82
Zad 12
112,35
Zad 13
63 835,34
Zad 14
1 679 343,60
Zad 15
10 694,65
Zad </t>
  </si>
  <si>
    <t xml:space="preserve">Zad 1
Aplera Polska
Zad 2
Sigma
Zad 3
STI
Zad 4
Bionovo
Zad 5
Gramer for Lab
Zad 6
Millipore
Zad 7
Merano
Zad 8
Panalityca
Zad 9
Agtes
Zad 10
Agtes
Zad 11
Labart
Zad 12
Agtes
Zad 13
Hagmed
Zad 14
Hagmed
Zad 15
Meranoo
Zad 16
Symbios
Zad 17
Bionovo
Zad 18
</t>
  </si>
  <si>
    <t>Zad 1
15.09.06-22.09.06
Zad 2
25.09.06
Zad 3
12.09.06
Zad 4
12.09.06
Zad 6
12.09.06-22.09.06
Zad 7
13.09.06-20.09.06
Zad 8
19.09.06
Zad 13
21.09.06
Zad 14
15.09.06-25.09.06
Zad 17
12.09.06
Zad 10
13.09.06
Zad 20
12.09.06</t>
  </si>
  <si>
    <t>45/Cmt/06/EM</t>
  </si>
  <si>
    <t>Mundur ćwiczebny 13.135 kpl.</t>
  </si>
  <si>
    <t>2006/S60-062459</t>
  </si>
  <si>
    <t>24.04.06</t>
  </si>
  <si>
    <t>16.03.06-24.04.06</t>
  </si>
  <si>
    <t>15.11.2006</t>
  </si>
  <si>
    <t>PHPU IMA ZPCHR Sp. j umowy zostały zawarte przez poszczególne jednostki Policji</t>
  </si>
  <si>
    <t>PPHU Subor</t>
  </si>
  <si>
    <t xml:space="preserve">PHPU IMA ZPCHR Sp. j </t>
  </si>
  <si>
    <t>46/Ckt/06/ JM</t>
  </si>
  <si>
    <t>Zad. A
Papier ksero A-4 do kopiowania dwustronnego - 15.000 ryz
Zad. B
Papier ksero A-4 trójwarstwowy - 1.500 ryz
Papier ksero A-3 trójwarstwowy - 50 ryz</t>
  </si>
  <si>
    <t>21125090-8</t>
  </si>
  <si>
    <t>06.04.06</t>
  </si>
  <si>
    <t>20.03.06-06.04.06</t>
  </si>
  <si>
    <t>Zad A
do 31.08.06
Zad B
14 dni od daty podpisania umowy</t>
  </si>
  <si>
    <t>Zad A
129 015,00
Zad B
15 648,50</t>
  </si>
  <si>
    <t>Zad A
PPHU AMAD umowa nr 48
Zad B
OFFICE PLUSE umowa nr 49</t>
  </si>
  <si>
    <t>Zad A
142 740,00
Zad B
17 177,60</t>
  </si>
  <si>
    <t>Zad A i B
inGrenio</t>
  </si>
  <si>
    <t>Zad A
PPHU Amad
Zad B
Office Pulse</t>
  </si>
  <si>
    <t>Zad A
06.05.06
Zad B
05.05.06</t>
  </si>
  <si>
    <t>47/Ckt/06/ BG</t>
  </si>
  <si>
    <t>Zad A. 
Niszczarka do papieru - 2szt.
Zad B.
Niszczarka do papieru - 15 szt.</t>
  </si>
  <si>
    <t>15.03.06-24.03.06</t>
  </si>
  <si>
    <t>Zad A
4 145,56
Zad B
12 810,00</t>
  </si>
  <si>
    <t>Zad A
Grand Sp. z o.o zamówienie nr 148/06
Zad B
PPI-ETC Poland Sp. z o.o zamówienie nr 149/06</t>
  </si>
  <si>
    <t>Zad A
5 085,94
Zad B
32 848,50</t>
  </si>
  <si>
    <t>Zad A i B
1st Grzegórska Sp. z o.o.</t>
  </si>
  <si>
    <t xml:space="preserve">Zad A
Grand Sp. z o.o
Zad B
PPI-ETC </t>
  </si>
  <si>
    <t>48/Ctr/06/ HC</t>
  </si>
  <si>
    <t>Dostawa opon letnich, zimowych i wielosezonowych do samochodów osobowych, osobowych terenowych, dostawczych, ciężarowych i autobusów</t>
  </si>
  <si>
    <t>04.04.06-24.04.06</t>
  </si>
  <si>
    <t>Mandlorex Sp. z o.o umowa nr 54</t>
  </si>
  <si>
    <t>ACM Mari-Car</t>
  </si>
  <si>
    <t>Mandlorex Sp. z o.o</t>
  </si>
  <si>
    <t>10.05.06</t>
  </si>
  <si>
    <t>49/Cmt/06/ EM</t>
  </si>
  <si>
    <t>Kombinezon ochronny letni - 4413 kpl.
Kurtka 3/4 błyszcząca z podpinką z tkaniny futerkowej - 2978 kpl.
Kurtka ćwiczebna z podpinką i kamizelką - 10600 kpl.</t>
  </si>
  <si>
    <t>2006/S61-063550</t>
  </si>
  <si>
    <t>22.03.06-28.04.06</t>
  </si>
  <si>
    <t>do 15.12.06</t>
  </si>
  <si>
    <t>Konfekcjoner Sp. z o.o. umowy zostały podpisane przez poszczególne jednostki Policji</t>
  </si>
  <si>
    <t xml:space="preserve">50/Cmt/06/RS  </t>
  </si>
  <si>
    <t>Zadanie 1
Dostawa fabrycznie nowego bloku zasilania toru przekazu SOL POWER AMPLIFIRE ASSY typu PBGA 01, FREQUENCY BAND do urządzenia typu Flir - 4000
Zadanie 2
wykonanie weryfikacji stanu technicznego urządzenia typu Flir - 2000 w nastepującej kompletacj</t>
  </si>
  <si>
    <t>22.03.06-06.04.06</t>
  </si>
  <si>
    <t>Zad 1
do 15.05.06
Zad 2
45 dni od daty podpisania umowy</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</si>
</sst>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29">
    <font>
      <sz val="10"/>
      <name val="Arial"/>
      <family val="0"/>
    </font>
    <font>
      <b/>
      <sz val="12"/>
      <name val="Arial"/>
      <family val="2"/>
    </font>
    <font>
      <sz val="8"/>
      <name val="Arial"/>
      <family val="0"/>
    </font>
    <font>
      <b/>
      <sz val="10"/>
      <name val="Arial"/>
      <family val="2"/>
    </font>
    <font>
      <sz val="9"/>
      <name val="Arial CE"/>
      <family val="2"/>
    </font>
    <font>
      <sz val="8"/>
      <name val="Arial CE"/>
      <family val="2"/>
    </font>
    <font>
      <sz val="9"/>
      <name val="Arial"/>
      <family val="0"/>
    </font>
    <font>
      <b/>
      <sz val="9"/>
      <name val="Arial"/>
      <family val="2"/>
    </font>
    <font>
      <sz val="9"/>
      <color indexed="12"/>
      <name val="Arial CE"/>
      <family val="0"/>
    </font>
    <font>
      <sz val="9"/>
      <color indexed="8"/>
      <name val="Arial CE"/>
      <family val="2"/>
    </font>
    <font>
      <u val="single"/>
      <sz val="9"/>
      <color indexed="12"/>
      <name val="Arial CE"/>
      <family val="0"/>
    </font>
    <font>
      <u val="single"/>
      <sz val="9"/>
      <name val="Arial CE"/>
      <family val="0"/>
    </font>
    <font>
      <sz val="9"/>
      <color indexed="10"/>
      <name val="Arial CE"/>
      <family val="0"/>
    </font>
    <font>
      <sz val="7"/>
      <name val="Arial CE"/>
      <family val="2"/>
    </font>
    <font>
      <u val="single"/>
      <sz val="7.5"/>
      <color indexed="12"/>
      <name val="Arial"/>
      <family val="0"/>
    </font>
    <font>
      <u val="single"/>
      <sz val="7.5"/>
      <color indexed="36"/>
      <name val="Arial"/>
      <family val="0"/>
    </font>
    <font>
      <b/>
      <sz val="9"/>
      <name val="Arial CE"/>
      <family val="0"/>
    </font>
    <font>
      <b/>
      <sz val="9"/>
      <color indexed="8"/>
      <name val="Arial CE"/>
      <family val="2"/>
    </font>
    <font>
      <b/>
      <vertAlign val="superscript"/>
      <sz val="9"/>
      <name val="Arial CE"/>
      <family val="0"/>
    </font>
    <font>
      <vertAlign val="superscript"/>
      <sz val="10"/>
      <name val="Arial"/>
      <family val="2"/>
    </font>
    <font>
      <sz val="7"/>
      <name val="Arial"/>
      <family val="2"/>
    </font>
    <font>
      <b/>
      <sz val="8"/>
      <name val="Arial"/>
      <family val="2"/>
    </font>
    <font>
      <vertAlign val="superscript"/>
      <sz val="9"/>
      <name val="Arial CE"/>
      <family val="2"/>
    </font>
    <font>
      <sz val="6"/>
      <name val="Arial"/>
      <family val="0"/>
    </font>
    <font>
      <sz val="12"/>
      <color indexed="10"/>
      <name val="Arial"/>
      <family val="0"/>
    </font>
    <font>
      <sz val="10"/>
      <color indexed="10"/>
      <name val="Arial"/>
      <family val="0"/>
    </font>
    <font>
      <sz val="10"/>
      <name val="Arial CE"/>
      <family val="0"/>
    </font>
    <font>
      <sz val="6"/>
      <name val="Arial CE"/>
      <family val="2"/>
    </font>
    <font>
      <sz val="10"/>
      <name val="Times New Roman"/>
      <family val="1"/>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12">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medium"/>
    </border>
    <border>
      <left>
        <color indexed="63"/>
      </left>
      <right style="thin"/>
      <top style="thin"/>
      <bottom>
        <color indexed="63"/>
      </bottom>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26" fillId="0" borderId="0">
      <alignment/>
      <protection/>
    </xf>
    <xf numFmtId="0" fontId="1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7">
    <xf numFmtId="0" fontId="0" fillId="0" borderId="0" xfId="0" applyAlignment="1">
      <alignment/>
    </xf>
    <xf numFmtId="0" fontId="1" fillId="0" borderId="0" xfId="0" applyFont="1" applyAlignment="1">
      <alignment/>
    </xf>
    <xf numFmtId="4" fontId="4" fillId="0" borderId="1" xfId="0" applyNumberFormat="1" applyFont="1" applyBorder="1" applyAlignment="1">
      <alignment vertical="center" wrapText="1"/>
    </xf>
    <xf numFmtId="0" fontId="4" fillId="0" borderId="2" xfId="0" applyFont="1" applyBorder="1" applyAlignment="1">
      <alignment vertical="center" wrapText="1"/>
    </xf>
    <xf numFmtId="4" fontId="4" fillId="0" borderId="2" xfId="0" applyNumberFormat="1" applyFont="1" applyBorder="1" applyAlignment="1">
      <alignment vertical="center" wrapText="1"/>
    </xf>
    <xf numFmtId="0" fontId="4" fillId="0" borderId="3" xfId="0" applyFont="1" applyBorder="1" applyAlignment="1">
      <alignment vertical="center" wrapText="1"/>
    </xf>
    <xf numFmtId="0" fontId="3" fillId="0" borderId="0" xfId="0" applyFont="1" applyAlignment="1">
      <alignment/>
    </xf>
    <xf numFmtId="4" fontId="4" fillId="0" borderId="3" xfId="0" applyNumberFormat="1" applyFont="1" applyBorder="1" applyAlignment="1">
      <alignment vertical="center" wrapText="1"/>
    </xf>
    <xf numFmtId="0" fontId="4" fillId="0" borderId="3" xfId="0" applyNumberFormat="1" applyFont="1" applyBorder="1" applyAlignment="1">
      <alignment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6" fillId="0" borderId="2" xfId="0" applyFont="1" applyBorder="1" applyAlignment="1">
      <alignment vertical="center" wrapText="1"/>
    </xf>
    <xf numFmtId="0" fontId="0" fillId="0" borderId="2" xfId="0"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2" fillId="0" borderId="2" xfId="0" applyFont="1" applyBorder="1" applyAlignment="1">
      <alignment vertical="center" wrapText="1"/>
    </xf>
    <xf numFmtId="4" fontId="4" fillId="0" borderId="4" xfId="0" applyNumberFormat="1" applyFont="1" applyBorder="1" applyAlignment="1">
      <alignment vertical="center" wrapText="1"/>
    </xf>
    <xf numFmtId="4" fontId="5" fillId="0" borderId="3" xfId="0" applyNumberFormat="1" applyFont="1" applyBorder="1" applyAlignment="1">
      <alignment vertical="center" wrapText="1"/>
    </xf>
    <xf numFmtId="0" fontId="1" fillId="0" borderId="0" xfId="0" applyFont="1" applyAlignment="1">
      <alignment horizontal="center"/>
    </xf>
    <xf numFmtId="0" fontId="0" fillId="0" borderId="0" xfId="0" applyAlignment="1">
      <alignment horizontal="center"/>
    </xf>
    <xf numFmtId="0" fontId="4" fillId="0" borderId="2" xfId="0" applyFont="1" applyBorder="1" applyAlignment="1">
      <alignment horizontal="left" vertical="center" wrapText="1"/>
    </xf>
    <xf numFmtId="0" fontId="9"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left" vertical="center" wrapText="1"/>
    </xf>
    <xf numFmtId="4" fontId="4" fillId="0" borderId="2" xfId="0" applyNumberFormat="1" applyFont="1" applyBorder="1" applyAlignment="1">
      <alignment horizontal="left" vertical="center" wrapText="1"/>
    </xf>
    <xf numFmtId="4" fontId="4" fillId="0" borderId="2" xfId="0" applyNumberFormat="1" applyFont="1" applyBorder="1" applyAlignment="1">
      <alignment horizontal="center" vertical="center" wrapText="1"/>
    </xf>
    <xf numFmtId="4" fontId="4" fillId="0" borderId="2" xfId="0" applyNumberFormat="1" applyFont="1" applyBorder="1" applyAlignment="1">
      <alignment horizontal="left" vertical="center" wrapText="1"/>
    </xf>
    <xf numFmtId="0" fontId="0" fillId="0" borderId="3" xfId="0" applyBorder="1" applyAlignment="1">
      <alignment vertical="center" wrapText="1"/>
    </xf>
    <xf numFmtId="4" fontId="9" fillId="0" borderId="2" xfId="0" applyNumberFormat="1" applyFont="1" applyBorder="1" applyAlignment="1">
      <alignment horizontal="left" vertical="center" wrapText="1"/>
    </xf>
    <xf numFmtId="4" fontId="4" fillId="0" borderId="3"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2" xfId="0" applyNumberFormat="1" applyFont="1" applyBorder="1" applyAlignment="1">
      <alignment vertical="center" wrapText="1"/>
    </xf>
    <xf numFmtId="0" fontId="4" fillId="0" borderId="5" xfId="0" applyNumberFormat="1" applyFont="1" applyBorder="1" applyAlignment="1">
      <alignment horizontal="left" vertical="center" wrapText="1"/>
    </xf>
    <xf numFmtId="4" fontId="13" fillId="0" borderId="2" xfId="0" applyNumberFormat="1" applyFont="1" applyBorder="1" applyAlignment="1">
      <alignment vertical="center" wrapText="1"/>
    </xf>
    <xf numFmtId="0" fontId="4" fillId="0" borderId="3" xfId="0" applyNumberFormat="1" applyFont="1" applyBorder="1" applyAlignment="1">
      <alignment horizontal="center" vertical="center" wrapText="1"/>
    </xf>
    <xf numFmtId="0" fontId="4" fillId="0" borderId="3" xfId="0" applyNumberFormat="1" applyFont="1" applyBorder="1" applyAlignment="1">
      <alignment horizontal="left" vertical="center" wrapText="1"/>
    </xf>
    <xf numFmtId="0" fontId="16" fillId="0" borderId="2" xfId="0" applyNumberFormat="1" applyFont="1" applyBorder="1" applyAlignment="1">
      <alignment vertical="center" wrapText="1"/>
    </xf>
    <xf numFmtId="0" fontId="17" fillId="0" borderId="3" xfId="0" applyNumberFormat="1" applyFont="1" applyBorder="1" applyAlignment="1">
      <alignment horizontal="left" vertical="center" wrapText="1"/>
    </xf>
    <xf numFmtId="0" fontId="16" fillId="0" borderId="2" xfId="0" applyNumberFormat="1" applyFont="1" applyBorder="1" applyAlignment="1">
      <alignment horizontal="left" vertical="center" wrapText="1"/>
    </xf>
    <xf numFmtId="0" fontId="4" fillId="0" borderId="2" xfId="0" applyNumberFormat="1" applyFont="1" applyBorder="1" applyAlignment="1">
      <alignment horizontal="center" vertical="center" wrapText="1"/>
    </xf>
    <xf numFmtId="0" fontId="16" fillId="0" borderId="3" xfId="0" applyNumberFormat="1" applyFont="1" applyBorder="1" applyAlignment="1">
      <alignment horizontal="left" vertical="center" wrapText="1"/>
    </xf>
    <xf numFmtId="0" fontId="16" fillId="0" borderId="3" xfId="0" applyNumberFormat="1" applyFont="1" applyBorder="1" applyAlignment="1">
      <alignment vertical="center" wrapText="1"/>
    </xf>
    <xf numFmtId="0" fontId="4" fillId="0" borderId="2" xfId="0" applyNumberFormat="1" applyFont="1" applyBorder="1" applyAlignment="1">
      <alignment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6" fillId="0" borderId="0" xfId="0" applyFont="1" applyBorder="1" applyAlignment="1">
      <alignment vertical="center" wrapText="1"/>
    </xf>
    <xf numFmtId="0" fontId="0" fillId="0" borderId="0" xfId="0" applyBorder="1" applyAlignment="1">
      <alignment vertical="center" wrapText="1"/>
    </xf>
    <xf numFmtId="4" fontId="4" fillId="0" borderId="0" xfId="0" applyNumberFormat="1" applyFont="1" applyBorder="1" applyAlignment="1">
      <alignment vertical="center" wrapText="1"/>
    </xf>
    <xf numFmtId="4" fontId="5" fillId="0" borderId="0" xfId="0" applyNumberFormat="1" applyFont="1" applyBorder="1" applyAlignment="1">
      <alignment vertical="center" wrapText="1"/>
    </xf>
    <xf numFmtId="4" fontId="5" fillId="0" borderId="0" xfId="0" applyNumberFormat="1" applyFont="1" applyBorder="1" applyAlignment="1">
      <alignment vertical="center" wrapText="1"/>
    </xf>
    <xf numFmtId="0" fontId="0" fillId="0" borderId="6" xfId="0" applyBorder="1" applyAlignment="1">
      <alignment horizontal="center" vertical="center" wrapText="1"/>
    </xf>
    <xf numFmtId="0" fontId="6" fillId="0" borderId="6" xfId="0" applyFont="1" applyBorder="1" applyAlignment="1">
      <alignment vertical="center" wrapText="1"/>
    </xf>
    <xf numFmtId="0" fontId="0" fillId="0" borderId="6" xfId="0" applyBorder="1" applyAlignment="1">
      <alignment vertical="center" wrapText="1"/>
    </xf>
    <xf numFmtId="4" fontId="4" fillId="0" borderId="6" xfId="0" applyNumberFormat="1" applyFont="1" applyBorder="1" applyAlignment="1">
      <alignment vertical="center" wrapText="1"/>
    </xf>
    <xf numFmtId="0" fontId="0" fillId="0" borderId="0" xfId="0" applyBorder="1" applyAlignment="1" quotePrefix="1">
      <alignment horizontal="center" vertical="center" wrapText="1"/>
    </xf>
    <xf numFmtId="4" fontId="0" fillId="0" borderId="2" xfId="0" applyNumberFormat="1" applyBorder="1" applyAlignment="1">
      <alignment vertical="center" wrapText="1"/>
    </xf>
    <xf numFmtId="4" fontId="0" fillId="0" borderId="2" xfId="0" applyNumberFormat="1" applyBorder="1" applyAlignment="1">
      <alignment horizontal="center" vertical="center" wrapText="1"/>
    </xf>
    <xf numFmtId="4" fontId="0" fillId="0" borderId="2" xfId="0" applyNumberFormat="1" applyBorder="1" applyAlignment="1">
      <alignment horizontal="right" vertical="center" wrapText="1"/>
    </xf>
    <xf numFmtId="0" fontId="0" fillId="0" borderId="2" xfId="0" applyBorder="1" applyAlignment="1">
      <alignment horizontal="left" vertical="center" wrapText="1"/>
    </xf>
    <xf numFmtId="0" fontId="0" fillId="2" borderId="2" xfId="0" applyFill="1" applyBorder="1" applyAlignment="1">
      <alignment horizontal="center" vertical="center" wrapText="1"/>
    </xf>
    <xf numFmtId="0" fontId="2" fillId="0" borderId="2" xfId="0" applyFont="1" applyBorder="1" applyAlignment="1">
      <alignment vertical="center" wrapText="1"/>
    </xf>
    <xf numFmtId="4" fontId="0" fillId="0" borderId="0" xfId="0" applyNumberFormat="1" applyAlignment="1">
      <alignment/>
    </xf>
    <xf numFmtId="4" fontId="0" fillId="0" borderId="3" xfId="0" applyNumberFormat="1" applyBorder="1" applyAlignment="1">
      <alignment vertical="center" wrapText="1"/>
    </xf>
    <xf numFmtId="4" fontId="0" fillId="0" borderId="6" xfId="0" applyNumberFormat="1" applyBorder="1" applyAlignment="1">
      <alignment vertical="center" wrapText="1"/>
    </xf>
    <xf numFmtId="4" fontId="0" fillId="0" borderId="0" xfId="0" applyNumberFormat="1" applyBorder="1" applyAlignment="1">
      <alignment vertical="center" wrapText="1"/>
    </xf>
    <xf numFmtId="0" fontId="2" fillId="0" borderId="2" xfId="0" applyNumberFormat="1" applyFont="1" applyBorder="1" applyAlignment="1">
      <alignment vertical="center" wrapText="1"/>
    </xf>
    <xf numFmtId="0" fontId="2" fillId="0" borderId="2" xfId="0" applyFont="1" applyBorder="1" applyAlignment="1">
      <alignment horizontal="right" vertical="center" wrapText="1"/>
    </xf>
    <xf numFmtId="4" fontId="3" fillId="0" borderId="2" xfId="0" applyNumberFormat="1" applyFont="1" applyBorder="1" applyAlignment="1">
      <alignment vertical="center" wrapText="1"/>
    </xf>
    <xf numFmtId="4" fontId="0" fillId="0" borderId="0" xfId="0" applyNumberFormat="1" applyAlignment="1">
      <alignment vertical="center" wrapText="1"/>
    </xf>
    <xf numFmtId="4" fontId="0" fillId="0" borderId="2" xfId="0" applyNumberFormat="1" applyBorder="1" applyAlignment="1">
      <alignment horizontal="center" vertical="center"/>
    </xf>
    <xf numFmtId="4" fontId="2" fillId="0" borderId="2" xfId="0" applyNumberFormat="1" applyFont="1" applyBorder="1" applyAlignment="1">
      <alignment vertical="center" wrapText="1"/>
    </xf>
    <xf numFmtId="4" fontId="20" fillId="0" borderId="2" xfId="0" applyNumberFormat="1" applyFont="1" applyBorder="1" applyAlignment="1">
      <alignment vertical="center" wrapText="1"/>
    </xf>
    <xf numFmtId="0" fontId="6" fillId="0" borderId="2" xfId="0" applyFont="1" applyBorder="1" applyAlignment="1">
      <alignment vertical="center" wrapText="1"/>
    </xf>
    <xf numFmtId="0" fontId="0" fillId="0" borderId="2" xfId="0" applyBorder="1" applyAlignment="1">
      <alignment/>
    </xf>
    <xf numFmtId="4" fontId="6" fillId="0" borderId="2" xfId="0" applyNumberFormat="1" applyFont="1" applyBorder="1" applyAlignment="1">
      <alignment vertical="center" wrapText="1"/>
    </xf>
    <xf numFmtId="0" fontId="6" fillId="0" borderId="2" xfId="0" applyFont="1" applyBorder="1" applyAlignment="1">
      <alignment horizontal="left" vertical="center" wrapText="1"/>
    </xf>
    <xf numFmtId="0" fontId="0" fillId="0" borderId="7" xfId="0" applyBorder="1" applyAlignment="1">
      <alignment vertical="center" wrapText="1"/>
    </xf>
    <xf numFmtId="4" fontId="0" fillId="0" borderId="2" xfId="0" applyNumberFormat="1" applyBorder="1" applyAlignment="1">
      <alignment horizontal="left" vertical="center" wrapText="1"/>
    </xf>
    <xf numFmtId="4" fontId="3" fillId="0" borderId="2" xfId="0" applyNumberFormat="1" applyFont="1" applyBorder="1" applyAlignment="1">
      <alignment horizontal="center" vertical="center" wrapText="1"/>
    </xf>
    <xf numFmtId="0" fontId="1" fillId="0" borderId="0" xfId="0" applyFont="1" applyAlignment="1">
      <alignment horizontal="left"/>
    </xf>
    <xf numFmtId="0" fontId="3" fillId="3" borderId="2" xfId="0" applyFont="1" applyFill="1" applyBorder="1" applyAlignment="1">
      <alignment horizontal="center" wrapText="1"/>
    </xf>
    <xf numFmtId="0" fontId="3" fillId="3" borderId="1" xfId="0" applyFont="1" applyFill="1" applyBorder="1" applyAlignment="1">
      <alignment horizontal="center" wrapText="1"/>
    </xf>
    <xf numFmtId="0" fontId="3" fillId="3" borderId="2" xfId="0" applyFont="1" applyFill="1" applyBorder="1" applyAlignment="1">
      <alignment horizontal="center"/>
    </xf>
    <xf numFmtId="0" fontId="2" fillId="0" borderId="2" xfId="0" applyFont="1" applyBorder="1" applyAlignment="1">
      <alignment horizontal="center"/>
    </xf>
    <xf numFmtId="0" fontId="0" fillId="0" borderId="2" xfId="0" applyBorder="1" applyAlignment="1">
      <alignment horizontal="center"/>
    </xf>
    <xf numFmtId="0" fontId="6" fillId="0" borderId="2" xfId="0" applyFont="1" applyBorder="1" applyAlignment="1">
      <alignment/>
    </xf>
    <xf numFmtId="0" fontId="0" fillId="0" borderId="2" xfId="0" applyBorder="1" applyAlignment="1" quotePrefix="1">
      <alignment horizontal="center"/>
    </xf>
    <xf numFmtId="4" fontId="0" fillId="0" borderId="2" xfId="0" applyNumberFormat="1" applyBorder="1" applyAlignment="1">
      <alignment/>
    </xf>
    <xf numFmtId="0" fontId="6" fillId="0" borderId="2" xfId="0" applyFont="1" applyBorder="1" applyAlignment="1">
      <alignment horizontal="center" wrapText="1"/>
    </xf>
    <xf numFmtId="0" fontId="0" fillId="0" borderId="2" xfId="0" applyBorder="1" applyAlignment="1">
      <alignment wrapText="1"/>
    </xf>
    <xf numFmtId="0" fontId="2" fillId="0" borderId="2" xfId="0" applyFont="1" applyBorder="1" applyAlignment="1">
      <alignment vertical="top" wrapText="1"/>
    </xf>
    <xf numFmtId="0" fontId="6" fillId="0" borderId="2" xfId="0" applyFont="1" applyBorder="1" applyAlignment="1">
      <alignment wrapText="1"/>
    </xf>
    <xf numFmtId="0" fontId="0" fillId="0" borderId="2" xfId="0" applyBorder="1" applyAlignment="1">
      <alignment horizontal="left" wrapText="1"/>
    </xf>
    <xf numFmtId="0" fontId="2" fillId="0" borderId="2" xfId="0" applyFont="1" applyBorder="1" applyAlignment="1">
      <alignment horizontal="center" wrapText="1"/>
    </xf>
    <xf numFmtId="4" fontId="0" fillId="0" borderId="2" xfId="0" applyNumberFormat="1" applyBorder="1" applyAlignment="1">
      <alignment horizontal="center"/>
    </xf>
    <xf numFmtId="0" fontId="0" fillId="0" borderId="2" xfId="0" applyBorder="1" applyAlignment="1">
      <alignment horizontal="center" wrapText="1"/>
    </xf>
    <xf numFmtId="0" fontId="20" fillId="0" borderId="2" xfId="0" applyFont="1" applyBorder="1" applyAlignment="1">
      <alignment horizontal="center" wrapText="1"/>
    </xf>
    <xf numFmtId="0" fontId="0" fillId="0" borderId="2" xfId="0" applyBorder="1" applyAlignment="1">
      <alignment vertical="top"/>
    </xf>
    <xf numFmtId="4" fontId="0" fillId="0" borderId="2" xfId="0" applyNumberFormat="1" applyBorder="1" applyAlignment="1">
      <alignment wrapText="1"/>
    </xf>
    <xf numFmtId="0" fontId="5" fillId="0" borderId="3" xfId="0" applyFont="1" applyBorder="1" applyAlignment="1">
      <alignment vertical="center" wrapText="1"/>
    </xf>
    <xf numFmtId="0" fontId="0" fillId="0" borderId="2" xfId="0" applyBorder="1" applyAlignment="1">
      <alignment vertical="top" wrapText="1"/>
    </xf>
    <xf numFmtId="0" fontId="4" fillId="0" borderId="1" xfId="0" applyFont="1" applyBorder="1" applyAlignment="1">
      <alignment horizontal="left" vertical="center" wrapText="1"/>
    </xf>
    <xf numFmtId="0" fontId="2" fillId="0" borderId="2" xfId="0" applyFont="1" applyBorder="1" applyAlignment="1">
      <alignment wrapText="1"/>
    </xf>
    <xf numFmtId="0" fontId="2" fillId="0" borderId="2" xfId="0" applyFont="1" applyBorder="1" applyAlignment="1">
      <alignment/>
    </xf>
    <xf numFmtId="4" fontId="20" fillId="0" borderId="2" xfId="0" applyNumberFormat="1" applyFont="1" applyBorder="1" applyAlignment="1">
      <alignment wrapText="1"/>
    </xf>
    <xf numFmtId="4" fontId="4" fillId="0" borderId="1" xfId="0" applyNumberFormat="1" applyFont="1" applyBorder="1" applyAlignment="1">
      <alignment horizontal="left" vertical="center" wrapText="1"/>
    </xf>
    <xf numFmtId="0" fontId="20" fillId="0" borderId="2" xfId="0" applyFont="1" applyBorder="1" applyAlignment="1">
      <alignment vertical="top" wrapText="1"/>
    </xf>
    <xf numFmtId="0" fontId="0" fillId="0" borderId="2" xfId="0" applyBorder="1" applyAlignment="1">
      <alignment horizontal="right"/>
    </xf>
    <xf numFmtId="0" fontId="0" fillId="0" borderId="4" xfId="0" applyFill="1" applyBorder="1" applyAlignment="1">
      <alignment horizontal="center"/>
    </xf>
    <xf numFmtId="0" fontId="20" fillId="0" borderId="2" xfId="0" applyFont="1" applyBorder="1" applyAlignment="1">
      <alignment wrapText="1"/>
    </xf>
    <xf numFmtId="0" fontId="0" fillId="0" borderId="4" xfId="0" applyFill="1" applyBorder="1" applyAlignment="1">
      <alignment/>
    </xf>
    <xf numFmtId="0" fontId="23" fillId="0" borderId="2" xfId="0" applyFont="1" applyBorder="1" applyAlignment="1">
      <alignment horizontal="left" wrapText="1"/>
    </xf>
    <xf numFmtId="4" fontId="6" fillId="0" borderId="2" xfId="0" applyNumberFormat="1" applyFont="1" applyBorder="1" applyAlignment="1">
      <alignment wrapText="1"/>
    </xf>
    <xf numFmtId="0" fontId="23" fillId="0" borderId="2" xfId="0" applyFont="1" applyBorder="1" applyAlignment="1">
      <alignment vertical="top" wrapText="1"/>
    </xf>
    <xf numFmtId="4" fontId="6" fillId="0" borderId="2" xfId="0" applyNumberFormat="1" applyFont="1" applyBorder="1" applyAlignment="1">
      <alignment horizontal="center" wrapText="1"/>
    </xf>
    <xf numFmtId="4" fontId="0" fillId="0" borderId="2" xfId="0" applyNumberFormat="1" applyBorder="1" applyAlignment="1">
      <alignment horizontal="right"/>
    </xf>
    <xf numFmtId="2" fontId="0" fillId="0" borderId="2" xfId="0" applyNumberFormat="1" applyBorder="1" applyAlignment="1">
      <alignment horizontal="right"/>
    </xf>
    <xf numFmtId="4" fontId="0" fillId="0" borderId="2" xfId="0" applyNumberFormat="1" applyBorder="1" applyAlignment="1">
      <alignment vertical="top" wrapText="1"/>
    </xf>
    <xf numFmtId="4" fontId="2" fillId="0" borderId="2" xfId="0" applyNumberFormat="1" applyFont="1" applyBorder="1" applyAlignment="1">
      <alignment wrapText="1"/>
    </xf>
    <xf numFmtId="4" fontId="20" fillId="0" borderId="2" xfId="0" applyNumberFormat="1" applyFont="1" applyBorder="1" applyAlignment="1">
      <alignment vertical="top" wrapText="1"/>
    </xf>
    <xf numFmtId="4" fontId="0" fillId="0" borderId="2" xfId="0" applyNumberFormat="1" applyBorder="1" applyAlignment="1">
      <alignment vertical="top"/>
    </xf>
    <xf numFmtId="0" fontId="6" fillId="0" borderId="2" xfId="0" applyFont="1" applyBorder="1" applyAlignment="1">
      <alignment vertical="top" wrapText="1"/>
    </xf>
    <xf numFmtId="4" fontId="4" fillId="0" borderId="4" xfId="0" applyNumberFormat="1" applyFont="1" applyBorder="1" applyAlignment="1">
      <alignment horizontal="left" vertical="center" wrapText="1"/>
    </xf>
    <xf numFmtId="0" fontId="6" fillId="0" borderId="4" xfId="0" applyFont="1" applyFill="1" applyBorder="1" applyAlignment="1">
      <alignment horizontal="center" wrapText="1"/>
    </xf>
    <xf numFmtId="17" fontId="6" fillId="0" borderId="2" xfId="0" applyNumberFormat="1" applyFont="1" applyBorder="1" applyAlignment="1">
      <alignment horizontal="center" wrapText="1"/>
    </xf>
    <xf numFmtId="0" fontId="0" fillId="0" borderId="0" xfId="0" applyAlignment="1">
      <alignment horizontal="center" wrapText="1"/>
    </xf>
    <xf numFmtId="0" fontId="0" fillId="0" borderId="2" xfId="0" applyBorder="1" applyAlignment="1">
      <alignment horizontal="left"/>
    </xf>
    <xf numFmtId="4" fontId="6" fillId="0" borderId="2" xfId="0" applyNumberFormat="1" applyFont="1" applyBorder="1" applyAlignment="1">
      <alignment vertical="top" wrapText="1"/>
    </xf>
    <xf numFmtId="4" fontId="2" fillId="0" borderId="2" xfId="0" applyNumberFormat="1" applyFont="1" applyBorder="1" applyAlignment="1">
      <alignment vertical="top" wrapText="1"/>
    </xf>
    <xf numFmtId="0" fontId="6" fillId="0" borderId="2" xfId="0" applyFont="1" applyBorder="1" applyAlignment="1">
      <alignment horizontal="left" wrapText="1"/>
    </xf>
    <xf numFmtId="0" fontId="24" fillId="0" borderId="2" xfId="0" applyFont="1" applyBorder="1" applyAlignment="1">
      <alignment wrapText="1"/>
    </xf>
    <xf numFmtId="4" fontId="0" fillId="0" borderId="2" xfId="0" applyNumberFormat="1" applyBorder="1" applyAlignment="1">
      <alignment/>
    </xf>
    <xf numFmtId="4" fontId="5" fillId="0" borderId="2" xfId="0" applyNumberFormat="1" applyFont="1" applyBorder="1" applyAlignment="1">
      <alignment vertical="top" wrapText="1"/>
    </xf>
    <xf numFmtId="0" fontId="0" fillId="0" borderId="0" xfId="0" applyBorder="1" applyAlignment="1">
      <alignment wrapText="1"/>
    </xf>
    <xf numFmtId="0" fontId="0" fillId="0" borderId="2" xfId="0" applyBorder="1" applyAlignment="1">
      <alignment horizontal="right" wrapText="1"/>
    </xf>
    <xf numFmtId="0" fontId="2" fillId="0" borderId="0" xfId="0" applyFont="1" applyAlignment="1">
      <alignment wrapText="1"/>
    </xf>
    <xf numFmtId="0" fontId="25" fillId="0" borderId="2" xfId="0" applyFont="1" applyBorder="1" applyAlignment="1">
      <alignment wrapText="1"/>
    </xf>
    <xf numFmtId="0" fontId="6" fillId="0" borderId="2" xfId="0" applyFont="1" applyFill="1" applyBorder="1" applyAlignment="1">
      <alignment horizontal="center" wrapText="1"/>
    </xf>
    <xf numFmtId="0" fontId="0" fillId="0" borderId="2" xfId="0" applyFill="1" applyBorder="1" applyAlignment="1">
      <alignment/>
    </xf>
    <xf numFmtId="4" fontId="5" fillId="0" borderId="3" xfId="0" applyNumberFormat="1" applyFont="1" applyBorder="1" applyAlignment="1">
      <alignment vertical="center" wrapText="1"/>
    </xf>
    <xf numFmtId="0" fontId="0" fillId="0" borderId="4" xfId="0" applyFill="1" applyBorder="1" applyAlignment="1">
      <alignment wrapText="1"/>
    </xf>
    <xf numFmtId="4" fontId="5" fillId="0" borderId="3" xfId="0" applyNumberFormat="1" applyFont="1" applyBorder="1" applyAlignment="1">
      <alignment horizontal="left" vertical="center" wrapText="1"/>
    </xf>
    <xf numFmtId="4" fontId="5" fillId="0" borderId="2" xfId="0" applyNumberFormat="1" applyFont="1" applyBorder="1" applyAlignment="1">
      <alignment vertical="center" wrapText="1"/>
    </xf>
    <xf numFmtId="4" fontId="2" fillId="0" borderId="2" xfId="0" applyNumberFormat="1" applyFont="1" applyBorder="1" applyAlignment="1">
      <alignment vertical="top" wrapText="1"/>
    </xf>
    <xf numFmtId="0" fontId="6" fillId="0" borderId="2" xfId="0" applyFont="1" applyBorder="1" applyAlignment="1">
      <alignment horizontal="center"/>
    </xf>
    <xf numFmtId="4" fontId="0" fillId="0" borderId="2" xfId="0" applyNumberFormat="1" applyBorder="1" applyAlignment="1">
      <alignment horizontal="right" wrapText="1"/>
    </xf>
    <xf numFmtId="0" fontId="20" fillId="0" borderId="2" xfId="0" applyFont="1" applyBorder="1" applyAlignment="1">
      <alignment vertical="top" wrapText="1"/>
    </xf>
    <xf numFmtId="0" fontId="0" fillId="0" borderId="6" xfId="0" applyBorder="1" applyAlignment="1">
      <alignment horizontal="center"/>
    </xf>
    <xf numFmtId="0" fontId="0" fillId="0" borderId="7" xfId="0" applyBorder="1" applyAlignment="1">
      <alignment horizontal="center" vertical="center" wrapText="1"/>
    </xf>
    <xf numFmtId="4" fontId="3" fillId="0" borderId="5" xfId="0" applyNumberFormat="1" applyFont="1" applyBorder="1" applyAlignment="1">
      <alignment vertical="center" wrapText="1"/>
    </xf>
    <xf numFmtId="0" fontId="0" fillId="0" borderId="8" xfId="0" applyBorder="1" applyAlignment="1">
      <alignment vertical="center" wrapText="1"/>
    </xf>
    <xf numFmtId="0" fontId="26" fillId="0" borderId="0" xfId="18">
      <alignment/>
      <protection/>
    </xf>
    <xf numFmtId="0" fontId="26" fillId="0" borderId="0" xfId="18" applyAlignment="1">
      <alignment horizontal="center"/>
      <protection/>
    </xf>
    <xf numFmtId="4" fontId="26" fillId="0" borderId="0" xfId="18" applyNumberFormat="1">
      <alignment/>
      <protection/>
    </xf>
    <xf numFmtId="0" fontId="26" fillId="0" borderId="2" xfId="18" applyBorder="1" applyAlignment="1">
      <alignment horizontal="center" vertical="center" wrapText="1"/>
      <protection/>
    </xf>
    <xf numFmtId="0" fontId="26" fillId="0" borderId="3" xfId="18" applyBorder="1" applyAlignment="1">
      <alignment horizontal="center" vertical="center" wrapText="1"/>
      <protection/>
    </xf>
    <xf numFmtId="4" fontId="26" fillId="0" borderId="2" xfId="18" applyNumberFormat="1" applyBorder="1" applyAlignment="1">
      <alignment horizontal="center" vertical="center" wrapText="1"/>
      <protection/>
    </xf>
    <xf numFmtId="0" fontId="26" fillId="0" borderId="1" xfId="18" applyBorder="1" applyAlignment="1">
      <alignment horizontal="center" vertical="center" wrapText="1"/>
      <protection/>
    </xf>
    <xf numFmtId="4" fontId="26" fillId="0" borderId="3" xfId="18" applyNumberFormat="1" applyBorder="1" applyAlignment="1">
      <alignment horizontal="center" vertical="center" wrapText="1"/>
      <protection/>
    </xf>
    <xf numFmtId="0" fontId="26" fillId="0" borderId="0" xfId="18" applyAlignment="1">
      <alignment vertical="center" wrapText="1"/>
      <protection/>
    </xf>
    <xf numFmtId="0" fontId="26" fillId="0" borderId="9" xfId="18" applyBorder="1" applyAlignment="1">
      <alignment vertical="center" wrapText="1"/>
      <protection/>
    </xf>
    <xf numFmtId="0" fontId="26" fillId="0" borderId="9" xfId="18" applyBorder="1" applyAlignment="1">
      <alignment horizontal="right" vertical="center" wrapText="1"/>
      <protection/>
    </xf>
    <xf numFmtId="0" fontId="26" fillId="0" borderId="9" xfId="18" applyNumberFormat="1" applyBorder="1" applyAlignment="1">
      <alignment vertical="center" wrapText="1"/>
      <protection/>
    </xf>
    <xf numFmtId="0" fontId="26" fillId="2" borderId="1" xfId="18" applyFill="1" applyBorder="1" applyAlignment="1">
      <alignment horizontal="center" vertical="center" wrapText="1"/>
      <protection/>
    </xf>
    <xf numFmtId="0" fontId="26" fillId="0" borderId="1" xfId="18" applyBorder="1" applyAlignment="1">
      <alignment vertical="center" wrapText="1"/>
      <protection/>
    </xf>
    <xf numFmtId="0" fontId="4" fillId="0" borderId="3" xfId="18" applyFont="1" applyBorder="1" applyAlignment="1">
      <alignment horizontal="left" vertical="center" wrapText="1"/>
      <protection/>
    </xf>
    <xf numFmtId="4" fontId="4" fillId="0" borderId="3" xfId="18" applyNumberFormat="1" applyFont="1" applyBorder="1" applyAlignment="1">
      <alignment horizontal="left" vertical="center" wrapText="1"/>
      <protection/>
    </xf>
    <xf numFmtId="4" fontId="26" fillId="0" borderId="1" xfId="18" applyNumberFormat="1" applyBorder="1" applyAlignment="1">
      <alignment vertical="center" wrapText="1"/>
      <protection/>
    </xf>
    <xf numFmtId="0" fontId="4" fillId="0" borderId="1" xfId="18" applyFont="1" applyBorder="1" applyAlignment="1">
      <alignment vertical="center" wrapText="1"/>
      <protection/>
    </xf>
    <xf numFmtId="0" fontId="26" fillId="2" borderId="2" xfId="18" applyFill="1" applyBorder="1" applyAlignment="1">
      <alignment horizontal="center" vertical="center" wrapText="1"/>
      <protection/>
    </xf>
    <xf numFmtId="0" fontId="4" fillId="0" borderId="3" xfId="18" applyFont="1" applyBorder="1" applyAlignment="1">
      <alignment vertical="center" wrapText="1"/>
      <protection/>
    </xf>
    <xf numFmtId="4" fontId="4" fillId="0" borderId="3" xfId="18" applyNumberFormat="1" applyFont="1" applyBorder="1" applyAlignment="1">
      <alignment vertical="center" wrapText="1"/>
      <protection/>
    </xf>
    <xf numFmtId="4" fontId="3" fillId="0" borderId="3" xfId="0" applyNumberFormat="1" applyFont="1" applyBorder="1" applyAlignment="1">
      <alignment vertical="center" wrapText="1"/>
    </xf>
    <xf numFmtId="4" fontId="3" fillId="0" borderId="1" xfId="0" applyNumberFormat="1" applyFont="1" applyBorder="1" applyAlignment="1">
      <alignmen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26" fillId="0" borderId="2" xfId="18" applyBorder="1" applyAlignment="1">
      <alignment vertical="center" wrapText="1"/>
      <protection/>
    </xf>
    <xf numFmtId="4" fontId="26" fillId="0" borderId="2" xfId="18" applyNumberFormat="1" applyBorder="1" applyAlignment="1">
      <alignment vertical="center" wrapText="1"/>
      <protection/>
    </xf>
    <xf numFmtId="0" fontId="4" fillId="0" borderId="2" xfId="18" applyFont="1" applyBorder="1" applyAlignment="1">
      <alignment horizontal="left" vertical="center" wrapText="1"/>
      <protection/>
    </xf>
    <xf numFmtId="4" fontId="4" fillId="0" borderId="2" xfId="18" applyNumberFormat="1" applyFont="1" applyBorder="1" applyAlignment="1">
      <alignment horizontal="left" vertical="center" wrapText="1"/>
      <protection/>
    </xf>
    <xf numFmtId="0" fontId="26" fillId="0" borderId="2" xfId="18" applyBorder="1" applyAlignment="1" quotePrefix="1">
      <alignment horizontal="center" vertical="center" wrapText="1"/>
      <protection/>
    </xf>
    <xf numFmtId="0" fontId="4" fillId="0" borderId="3" xfId="18" applyFont="1" applyBorder="1" applyAlignment="1">
      <alignment horizontal="center" vertical="center" wrapText="1"/>
      <protection/>
    </xf>
    <xf numFmtId="0" fontId="6" fillId="0" borderId="2" xfId="18" applyFont="1" applyBorder="1" applyAlignment="1">
      <alignment vertical="center" wrapText="1"/>
      <protection/>
    </xf>
    <xf numFmtId="0" fontId="4" fillId="0" borderId="2" xfId="18" applyFont="1" applyBorder="1" applyAlignment="1">
      <alignment horizontal="center" vertical="center" wrapText="1"/>
      <protection/>
    </xf>
    <xf numFmtId="0" fontId="4" fillId="0" borderId="4" xfId="18" applyFont="1" applyBorder="1" applyAlignment="1">
      <alignment horizontal="left" vertical="center" wrapText="1"/>
      <protection/>
    </xf>
    <xf numFmtId="4" fontId="4" fillId="0" borderId="4" xfId="18" applyNumberFormat="1" applyFont="1" applyBorder="1" applyAlignment="1">
      <alignment horizontal="left" vertical="center" wrapText="1"/>
      <protection/>
    </xf>
    <xf numFmtId="0" fontId="4" fillId="0" borderId="4" xfId="18" applyFont="1" applyBorder="1" applyAlignment="1">
      <alignment horizontal="center" vertical="center" wrapText="1"/>
      <protection/>
    </xf>
    <xf numFmtId="4" fontId="26" fillId="0" borderId="2" xfId="18" applyNumberFormat="1" applyBorder="1" applyAlignment="1">
      <alignment horizontal="right" vertical="center" wrapText="1"/>
      <protection/>
    </xf>
    <xf numFmtId="0" fontId="26" fillId="0" borderId="2" xfId="18" applyBorder="1" applyAlignment="1">
      <alignment horizontal="left" vertical="center" wrapText="1"/>
      <protection/>
    </xf>
    <xf numFmtId="4" fontId="5" fillId="0" borderId="2" xfId="18" applyNumberFormat="1" applyFont="1" applyBorder="1" applyAlignment="1">
      <alignment vertical="center" wrapText="1"/>
      <protection/>
    </xf>
    <xf numFmtId="0" fontId="5" fillId="0" borderId="2" xfId="18" applyFont="1" applyBorder="1" applyAlignment="1">
      <alignment vertical="center" wrapText="1"/>
      <protection/>
    </xf>
    <xf numFmtId="0" fontId="26" fillId="4" borderId="2" xfId="18" applyFill="1" applyBorder="1" applyAlignment="1">
      <alignment horizontal="center" vertical="center" wrapText="1"/>
      <protection/>
    </xf>
    <xf numFmtId="0" fontId="0" fillId="0" borderId="2" xfId="18" applyFont="1" applyBorder="1" applyAlignment="1">
      <alignment horizontal="left" vertical="center" wrapText="1"/>
      <protection/>
    </xf>
    <xf numFmtId="4" fontId="26" fillId="0" borderId="0" xfId="18" applyNumberFormat="1" applyAlignment="1">
      <alignment vertical="center" wrapText="1"/>
      <protection/>
    </xf>
    <xf numFmtId="4" fontId="5" fillId="0" borderId="3" xfId="18" applyNumberFormat="1" applyFont="1" applyBorder="1" applyAlignment="1">
      <alignment horizontal="left" vertical="top" wrapText="1"/>
      <protection/>
    </xf>
    <xf numFmtId="49" fontId="26" fillId="0" borderId="2" xfId="18" applyNumberFormat="1" applyBorder="1" applyAlignment="1">
      <alignment vertical="center" wrapText="1"/>
      <protection/>
    </xf>
    <xf numFmtId="0" fontId="4" fillId="0" borderId="10" xfId="18" applyFont="1" applyBorder="1" applyAlignment="1">
      <alignment horizontal="left" vertical="center" wrapText="1"/>
      <protection/>
    </xf>
    <xf numFmtId="0" fontId="4" fillId="0" borderId="7" xfId="18" applyFont="1" applyBorder="1" applyAlignment="1">
      <alignment horizontal="left" vertical="center" wrapText="1"/>
      <protection/>
    </xf>
    <xf numFmtId="0" fontId="4" fillId="0" borderId="11" xfId="18" applyFont="1" applyBorder="1" applyAlignment="1">
      <alignment horizontal="left" vertical="center" wrapText="1"/>
      <protection/>
    </xf>
    <xf numFmtId="4" fontId="4" fillId="0" borderId="1" xfId="18" applyNumberFormat="1" applyFont="1" applyBorder="1" applyAlignment="1">
      <alignment horizontal="left" vertical="center" wrapText="1"/>
      <protection/>
    </xf>
    <xf numFmtId="0" fontId="4" fillId="0" borderId="1" xfId="18" applyFont="1" applyBorder="1" applyAlignment="1">
      <alignment horizontal="center" vertical="center" wrapText="1"/>
      <protection/>
    </xf>
    <xf numFmtId="4" fontId="13" fillId="0" borderId="2" xfId="18" applyNumberFormat="1" applyFont="1" applyBorder="1" applyAlignment="1">
      <alignment vertical="center" wrapText="1"/>
      <protection/>
    </xf>
    <xf numFmtId="0" fontId="27" fillId="0" borderId="3" xfId="18" applyFont="1" applyBorder="1" applyAlignment="1">
      <alignment vertical="center" wrapText="1"/>
      <protection/>
    </xf>
    <xf numFmtId="0" fontId="13" fillId="0" borderId="2" xfId="18" applyFont="1" applyBorder="1" applyAlignment="1">
      <alignment vertical="center" wrapText="1"/>
      <protection/>
    </xf>
    <xf numFmtId="0" fontId="4" fillId="2" borderId="10" xfId="18" applyFont="1" applyFill="1" applyBorder="1" applyAlignment="1">
      <alignment horizontal="left" vertical="center" wrapText="1"/>
      <protection/>
    </xf>
    <xf numFmtId="0" fontId="6" fillId="2" borderId="2" xfId="18" applyFont="1" applyFill="1" applyBorder="1" applyAlignment="1">
      <alignment vertical="center" wrapText="1"/>
      <protection/>
    </xf>
    <xf numFmtId="4" fontId="26" fillId="0" borderId="3" xfId="18" applyNumberFormat="1" applyFont="1" applyBorder="1" applyAlignment="1">
      <alignment horizontal="left" vertical="center" wrapText="1"/>
      <protection/>
    </xf>
    <xf numFmtId="0" fontId="0" fillId="0" borderId="1" xfId="0" applyBorder="1" applyAlignment="1">
      <alignment vertical="center" wrapText="1"/>
    </xf>
    <xf numFmtId="4" fontId="4" fillId="0" borderId="3" xfId="18" applyNumberFormat="1" applyFont="1" applyBorder="1" applyAlignment="1">
      <alignment horizontal="right" vertical="center" wrapText="1"/>
      <protection/>
    </xf>
    <xf numFmtId="4" fontId="4" fillId="0" borderId="3" xfId="18" applyNumberFormat="1" applyFont="1" applyBorder="1" applyAlignment="1">
      <alignment horizontal="left" vertical="top" wrapText="1"/>
      <protection/>
    </xf>
    <xf numFmtId="0" fontId="4" fillId="0" borderId="7" xfId="18" applyFont="1" applyBorder="1" applyAlignment="1">
      <alignment horizontal="left" vertical="center" wrapText="1"/>
      <protection/>
    </xf>
    <xf numFmtId="0" fontId="12" fillId="0" borderId="2" xfId="18" applyFont="1" applyBorder="1" applyAlignment="1">
      <alignment horizontal="left" vertical="center" wrapText="1"/>
      <protection/>
    </xf>
    <xf numFmtId="0" fontId="5" fillId="0" borderId="2" xfId="18" applyFont="1" applyBorder="1" applyAlignment="1">
      <alignment horizontal="left" vertical="center" wrapText="1"/>
      <protection/>
    </xf>
    <xf numFmtId="0" fontId="28" fillId="0" borderId="2" xfId="18" applyFont="1" applyBorder="1" applyAlignment="1">
      <alignment horizontal="center" vertical="center" wrapText="1"/>
      <protection/>
    </xf>
    <xf numFmtId="4" fontId="4" fillId="0" borderId="4" xfId="18" applyNumberFormat="1" applyFont="1" applyBorder="1" applyAlignment="1">
      <alignment vertical="center" wrapText="1"/>
      <protection/>
    </xf>
    <xf numFmtId="0" fontId="28" fillId="0" borderId="2" xfId="18" applyFont="1" applyBorder="1" applyAlignment="1">
      <alignment horizontal="right" vertical="center" wrapText="1"/>
      <protection/>
    </xf>
    <xf numFmtId="4" fontId="5" fillId="0" borderId="2" xfId="18" applyNumberFormat="1" applyFont="1" applyBorder="1" applyAlignment="1">
      <alignment horizontal="left" vertical="center" wrapText="1"/>
      <protection/>
    </xf>
    <xf numFmtId="0" fontId="4" fillId="0" borderId="3" xfId="18" applyFont="1" applyBorder="1" applyAlignment="1">
      <alignment horizontal="left" vertical="center" wrapText="1"/>
      <protection/>
    </xf>
    <xf numFmtId="0" fontId="26" fillId="0" borderId="2" xfId="18" applyBorder="1">
      <alignment/>
      <protection/>
    </xf>
    <xf numFmtId="4" fontId="4" fillId="0" borderId="2" xfId="18" applyNumberFormat="1" applyFont="1" applyBorder="1" applyAlignment="1">
      <alignment vertical="center" wrapText="1"/>
      <protection/>
    </xf>
    <xf numFmtId="4" fontId="13" fillId="0" borderId="2" xfId="18" applyNumberFormat="1" applyFont="1" applyBorder="1" applyAlignment="1">
      <alignment horizontal="left" vertical="center" wrapText="1"/>
      <protection/>
    </xf>
    <xf numFmtId="0" fontId="7" fillId="3" borderId="5" xfId="0" applyFont="1" applyFill="1" applyBorder="1" applyAlignment="1">
      <alignment horizontal="center" wrapText="1"/>
    </xf>
    <xf numFmtId="0" fontId="7" fillId="3" borderId="7" xfId="0" applyFont="1" applyFill="1" applyBorder="1" applyAlignment="1">
      <alignment horizontal="center" wrapText="1"/>
    </xf>
    <xf numFmtId="0" fontId="21" fillId="3" borderId="3" xfId="0" applyFont="1" applyFill="1" applyBorder="1" applyAlignment="1">
      <alignment horizontal="center" wrapText="1"/>
    </xf>
    <xf numFmtId="0" fontId="21" fillId="3" borderId="1" xfId="0" applyFont="1" applyFill="1" applyBorder="1" applyAlignment="1">
      <alignment horizontal="center" wrapText="1"/>
    </xf>
    <xf numFmtId="0" fontId="3" fillId="3" borderId="3" xfId="0" applyFont="1" applyFill="1" applyBorder="1" applyAlignment="1">
      <alignment horizontal="center" wrapText="1"/>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3" fillId="3" borderId="5" xfId="0" applyFont="1" applyFill="1" applyBorder="1" applyAlignment="1">
      <alignment horizontal="center" wrapText="1"/>
    </xf>
    <xf numFmtId="0" fontId="3" fillId="3" borderId="8" xfId="0" applyFont="1" applyFill="1" applyBorder="1" applyAlignment="1">
      <alignment horizontal="center" wrapText="1"/>
    </xf>
    <xf numFmtId="0" fontId="3" fillId="3" borderId="7" xfId="0" applyFont="1" applyFill="1" applyBorder="1" applyAlignment="1">
      <alignment horizontal="center" wrapText="1"/>
    </xf>
    <xf numFmtId="4" fontId="0" fillId="0" borderId="5" xfId="0" applyNumberFormat="1" applyBorder="1" applyAlignment="1">
      <alignment horizontal="center" vertical="center" wrapText="1"/>
    </xf>
    <xf numFmtId="4" fontId="0" fillId="0" borderId="7" xfId="0" applyNumberFormat="1" applyBorder="1" applyAlignment="1">
      <alignment horizontal="center" vertical="center" wrapText="1"/>
    </xf>
    <xf numFmtId="0" fontId="3" fillId="0" borderId="3" xfId="0" applyFont="1" applyBorder="1" applyAlignment="1">
      <alignment vertical="center" wrapText="1"/>
    </xf>
    <xf numFmtId="0" fontId="3" fillId="0" borderId="1" xfId="0" applyFont="1" applyBorder="1" applyAlignment="1">
      <alignment vertical="center" wrapText="1"/>
    </xf>
    <xf numFmtId="4" fontId="3" fillId="0" borderId="5" xfId="0" applyNumberFormat="1" applyFont="1" applyFill="1" applyBorder="1" applyAlignment="1">
      <alignment vertical="center" wrapText="1"/>
    </xf>
    <xf numFmtId="4" fontId="0" fillId="0" borderId="8" xfId="0" applyNumberFormat="1" applyBorder="1" applyAlignment="1">
      <alignment vertical="center" wrapText="1"/>
    </xf>
    <xf numFmtId="4" fontId="0" fillId="0" borderId="7" xfId="0" applyNumberFormat="1" applyBorder="1" applyAlignment="1">
      <alignment vertical="center" wrapText="1"/>
    </xf>
    <xf numFmtId="0" fontId="7" fillId="0" borderId="5" xfId="0" applyFont="1" applyBorder="1" applyAlignment="1">
      <alignment vertical="center" wrapText="1"/>
    </xf>
    <xf numFmtId="0" fontId="0" fillId="0" borderId="7" xfId="0" applyBorder="1" applyAlignment="1">
      <alignmen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26" fillId="0" borderId="2" xfId="18" applyBorder="1" applyAlignment="1">
      <alignment horizontal="center" vertical="center" wrapText="1"/>
      <protection/>
    </xf>
    <xf numFmtId="0" fontId="26" fillId="0" borderId="3" xfId="18" applyBorder="1" applyAlignment="1">
      <alignment horizontal="center" vertical="center" wrapText="1"/>
      <protection/>
    </xf>
    <xf numFmtId="0" fontId="26" fillId="0" borderId="1" xfId="18" applyBorder="1" applyAlignment="1">
      <alignment horizontal="center" vertical="center" wrapText="1"/>
      <protection/>
    </xf>
    <xf numFmtId="4" fontId="26" fillId="0" borderId="2" xfId="18" applyNumberFormat="1" applyBorder="1" applyAlignment="1">
      <alignment horizontal="center" vertical="center" wrapText="1"/>
      <protection/>
    </xf>
    <xf numFmtId="4" fontId="26" fillId="0" borderId="3" xfId="18" applyNumberFormat="1" applyBorder="1" applyAlignment="1">
      <alignment horizontal="center" vertical="center" wrapText="1"/>
      <protection/>
    </xf>
  </cellXfs>
  <cellStyles count="9">
    <cellStyle name="Normal" xfId="0"/>
    <cellStyle name="Comma" xfId="15"/>
    <cellStyle name="Comma [0]" xfId="16"/>
    <cellStyle name="Hyperlink" xfId="17"/>
    <cellStyle name="Normalny_księga zamówień publicznych 2004-2006"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5049"/>
  <sheetViews>
    <sheetView zoomScale="75" zoomScaleNormal="75" workbookViewId="0" topLeftCell="A1">
      <pane ySplit="4" topLeftCell="BM343" activePane="bottomLeft" state="frozen"/>
      <selection pane="topLeft" activeCell="A1" sqref="A1"/>
      <selection pane="bottomLeft" activeCell="C348" sqref="C348"/>
    </sheetView>
  </sheetViews>
  <sheetFormatPr defaultColWidth="9.140625" defaultRowHeight="12.75"/>
  <cols>
    <col min="1" max="1" width="7.7109375" style="0" customWidth="1"/>
    <col min="2" max="2" width="13.8515625" style="0" customWidth="1"/>
    <col min="3" max="3" width="15.00390625" style="0" customWidth="1"/>
    <col min="4" max="4" width="25.57421875" style="0" customWidth="1"/>
    <col min="5" max="5" width="11.8515625" style="0" customWidth="1"/>
    <col min="6" max="6" width="11.28125" style="0" customWidth="1"/>
    <col min="7" max="7" width="14.140625" style="0" customWidth="1"/>
    <col min="8" max="8" width="17.421875" style="0" customWidth="1"/>
    <col min="9" max="9" width="11.8515625" style="0" customWidth="1"/>
    <col min="10" max="10" width="15.421875" style="0" customWidth="1"/>
    <col min="11" max="11" width="12.28125" style="0" customWidth="1"/>
    <col min="12" max="12" width="15.57421875" style="0" customWidth="1"/>
    <col min="13" max="13" width="13.8515625" style="0" customWidth="1"/>
    <col min="14" max="14" width="13.00390625" style="0" customWidth="1"/>
    <col min="15" max="15" width="11.8515625" style="0" customWidth="1"/>
    <col min="16" max="16" width="12.57421875" style="0" customWidth="1"/>
    <col min="17" max="17" width="12.00390625" style="0" customWidth="1"/>
    <col min="18" max="18" width="13.00390625" style="0" customWidth="1"/>
    <col min="19" max="19" width="11.8515625" style="0" customWidth="1"/>
    <col min="20" max="20" width="17.8515625" style="0" customWidth="1"/>
    <col min="21" max="21" width="13.00390625" style="0" customWidth="1"/>
    <col min="22" max="22" width="12.140625" style="0" customWidth="1"/>
    <col min="23" max="23" width="12.8515625" style="0" customWidth="1"/>
    <col min="24" max="24" width="14.57421875" style="0" customWidth="1"/>
    <col min="25" max="25" width="11.57421875" style="0" customWidth="1"/>
    <col min="26" max="26" width="12.140625" style="0" customWidth="1"/>
    <col min="27" max="28" width="11.421875" style="0" customWidth="1"/>
    <col min="29" max="29" width="11.00390625" style="0" customWidth="1"/>
    <col min="30" max="30" width="13.421875" style="0" customWidth="1"/>
    <col min="31" max="31" width="13.00390625" style="0" customWidth="1"/>
    <col min="32" max="32" width="11.57421875" style="0" customWidth="1"/>
    <col min="33" max="33" width="14.57421875" style="0" customWidth="1"/>
    <col min="34" max="34" width="15.140625" style="0" customWidth="1"/>
    <col min="35" max="35" width="17.00390625" style="0" customWidth="1"/>
    <col min="36" max="36" width="11.7109375" style="0" customWidth="1"/>
    <col min="37" max="37" width="14.28125" style="0" customWidth="1"/>
  </cols>
  <sheetData>
    <row r="1" spans="1:8" ht="15.75">
      <c r="A1" s="79"/>
      <c r="E1" s="61"/>
      <c r="H1" s="1" t="s">
        <v>3483</v>
      </c>
    </row>
    <row r="2" ht="12.75">
      <c r="D2" s="6" t="s">
        <v>1178</v>
      </c>
    </row>
    <row r="3" spans="1:37" ht="54.75" customHeight="1">
      <c r="A3" s="227" t="s">
        <v>3484</v>
      </c>
      <c r="B3" s="227" t="s">
        <v>3485</v>
      </c>
      <c r="C3" s="227" t="s">
        <v>3486</v>
      </c>
      <c r="D3" s="225" t="s">
        <v>3487</v>
      </c>
      <c r="E3" s="227" t="s">
        <v>1179</v>
      </c>
      <c r="F3" s="227" t="s">
        <v>1631</v>
      </c>
      <c r="G3" s="227" t="s">
        <v>3489</v>
      </c>
      <c r="H3" s="227" t="s">
        <v>3490</v>
      </c>
      <c r="I3" s="227" t="s">
        <v>3491</v>
      </c>
      <c r="J3" s="227" t="s">
        <v>1629</v>
      </c>
      <c r="K3" s="227" t="s">
        <v>3492</v>
      </c>
      <c r="L3" s="227" t="s">
        <v>1630</v>
      </c>
      <c r="M3" s="227" t="s">
        <v>3493</v>
      </c>
      <c r="N3" s="227" t="s">
        <v>3494</v>
      </c>
      <c r="O3" s="227" t="s">
        <v>3495</v>
      </c>
      <c r="P3" s="227" t="s">
        <v>3496</v>
      </c>
      <c r="Q3" s="227" t="s">
        <v>3497</v>
      </c>
      <c r="R3" s="227" t="s">
        <v>3498</v>
      </c>
      <c r="S3" s="227" t="s">
        <v>3497</v>
      </c>
      <c r="T3" s="227" t="s">
        <v>3499</v>
      </c>
      <c r="U3" s="227" t="s">
        <v>3500</v>
      </c>
      <c r="V3" s="227" t="s">
        <v>3501</v>
      </c>
      <c r="W3" s="225" t="s">
        <v>3479</v>
      </c>
      <c r="X3" s="228" t="s">
        <v>3502</v>
      </c>
      <c r="Y3" s="229"/>
      <c r="Z3" s="229"/>
      <c r="AA3" s="229"/>
      <c r="AB3" s="229"/>
      <c r="AC3" s="230"/>
      <c r="AD3" s="228" t="s">
        <v>1621</v>
      </c>
      <c r="AE3" s="229"/>
      <c r="AF3" s="230"/>
      <c r="AG3" s="221" t="s">
        <v>3480</v>
      </c>
      <c r="AH3" s="222"/>
      <c r="AI3" s="223" t="s">
        <v>3478</v>
      </c>
      <c r="AJ3" s="227" t="s">
        <v>1627</v>
      </c>
      <c r="AK3" s="227" t="s">
        <v>1628</v>
      </c>
    </row>
    <row r="4" spans="1:37" ht="25.5">
      <c r="A4" s="227"/>
      <c r="B4" s="227"/>
      <c r="C4" s="227"/>
      <c r="D4" s="226"/>
      <c r="E4" s="227"/>
      <c r="F4" s="227"/>
      <c r="G4" s="227"/>
      <c r="H4" s="227"/>
      <c r="I4" s="227"/>
      <c r="J4" s="227"/>
      <c r="K4" s="227"/>
      <c r="L4" s="227"/>
      <c r="M4" s="227"/>
      <c r="N4" s="227"/>
      <c r="O4" s="227"/>
      <c r="P4" s="227"/>
      <c r="Q4" s="227"/>
      <c r="R4" s="227"/>
      <c r="S4" s="227"/>
      <c r="T4" s="227"/>
      <c r="U4" s="227"/>
      <c r="V4" s="227"/>
      <c r="W4" s="226"/>
      <c r="X4" s="82" t="s">
        <v>3503</v>
      </c>
      <c r="Y4" s="82" t="s">
        <v>1616</v>
      </c>
      <c r="Z4" s="82" t="s">
        <v>1617</v>
      </c>
      <c r="AA4" s="82" t="s">
        <v>1618</v>
      </c>
      <c r="AB4" s="82" t="s">
        <v>1619</v>
      </c>
      <c r="AC4" s="82" t="s">
        <v>1620</v>
      </c>
      <c r="AD4" s="82" t="s">
        <v>1622</v>
      </c>
      <c r="AE4" s="80" t="s">
        <v>1623</v>
      </c>
      <c r="AF4" s="82" t="s">
        <v>1624</v>
      </c>
      <c r="AG4" s="81" t="s">
        <v>1625</v>
      </c>
      <c r="AH4" s="81" t="s">
        <v>1626</v>
      </c>
      <c r="AI4" s="224"/>
      <c r="AJ4" s="227"/>
      <c r="AK4" s="227"/>
    </row>
    <row r="5" spans="1:37" ht="12.75">
      <c r="A5" s="83">
        <v>1</v>
      </c>
      <c r="B5" s="83">
        <v>2</v>
      </c>
      <c r="C5" s="83">
        <v>3</v>
      </c>
      <c r="D5" s="83">
        <v>4</v>
      </c>
      <c r="E5" s="83">
        <v>5</v>
      </c>
      <c r="F5" s="83">
        <v>6</v>
      </c>
      <c r="G5" s="83">
        <v>7</v>
      </c>
      <c r="H5" s="83">
        <v>8</v>
      </c>
      <c r="I5" s="83">
        <v>9</v>
      </c>
      <c r="J5" s="83">
        <v>10</v>
      </c>
      <c r="K5" s="83">
        <v>11</v>
      </c>
      <c r="L5" s="83">
        <v>12</v>
      </c>
      <c r="M5" s="83">
        <v>13</v>
      </c>
      <c r="N5" s="83">
        <v>14</v>
      </c>
      <c r="O5" s="83">
        <v>15</v>
      </c>
      <c r="P5" s="83">
        <v>16</v>
      </c>
      <c r="Q5" s="83">
        <v>17</v>
      </c>
      <c r="R5" s="83">
        <v>18</v>
      </c>
      <c r="S5" s="83">
        <v>19</v>
      </c>
      <c r="T5" s="83">
        <v>20</v>
      </c>
      <c r="U5" s="83">
        <v>21</v>
      </c>
      <c r="V5" s="83">
        <v>22</v>
      </c>
      <c r="W5" s="83">
        <v>23</v>
      </c>
      <c r="X5" s="83">
        <v>24</v>
      </c>
      <c r="Y5" s="83">
        <v>25</v>
      </c>
      <c r="Z5" s="83">
        <v>26</v>
      </c>
      <c r="AA5" s="83">
        <v>27</v>
      </c>
      <c r="AB5" s="83">
        <v>28</v>
      </c>
      <c r="AC5" s="83">
        <v>29</v>
      </c>
      <c r="AD5" s="83">
        <v>30</v>
      </c>
      <c r="AE5" s="83">
        <v>31</v>
      </c>
      <c r="AF5" s="83">
        <v>32</v>
      </c>
      <c r="AG5" s="83">
        <v>33</v>
      </c>
      <c r="AH5" s="83">
        <v>34</v>
      </c>
      <c r="AI5" s="83">
        <v>35</v>
      </c>
      <c r="AJ5" s="83">
        <v>36</v>
      </c>
      <c r="AK5" s="83">
        <v>37</v>
      </c>
    </row>
    <row r="6" spans="1:37" ht="51.75" customHeight="1">
      <c r="A6" s="84">
        <v>1</v>
      </c>
      <c r="B6" s="85" t="s">
        <v>1180</v>
      </c>
      <c r="C6" s="73" t="s">
        <v>1181</v>
      </c>
      <c r="D6" s="20" t="s">
        <v>1182</v>
      </c>
      <c r="E6" s="84" t="s">
        <v>3113</v>
      </c>
      <c r="F6" s="86" t="s">
        <v>1640</v>
      </c>
      <c r="G6" s="84" t="s">
        <v>1183</v>
      </c>
      <c r="H6" s="86" t="s">
        <v>3113</v>
      </c>
      <c r="I6" s="86" t="s">
        <v>3113</v>
      </c>
      <c r="J6" s="86" t="s">
        <v>3113</v>
      </c>
      <c r="K6" s="86" t="s">
        <v>3113</v>
      </c>
      <c r="L6" s="87">
        <v>43470786.97</v>
      </c>
      <c r="M6" s="86" t="s">
        <v>3113</v>
      </c>
      <c r="N6" s="86" t="s">
        <v>3113</v>
      </c>
      <c r="O6" s="88" t="s">
        <v>4298</v>
      </c>
      <c r="P6" s="86" t="s">
        <v>3113</v>
      </c>
      <c r="Q6" s="86" t="s">
        <v>3113</v>
      </c>
      <c r="R6" s="86" t="s">
        <v>3113</v>
      </c>
      <c r="S6" s="86" t="s">
        <v>3113</v>
      </c>
      <c r="T6" s="86" t="s">
        <v>3113</v>
      </c>
      <c r="U6" s="86" t="s">
        <v>3113</v>
      </c>
      <c r="V6" s="86" t="s">
        <v>3113</v>
      </c>
      <c r="W6" s="86" t="s">
        <v>3113</v>
      </c>
      <c r="X6" s="86" t="s">
        <v>3113</v>
      </c>
      <c r="Y6" s="86" t="s">
        <v>3113</v>
      </c>
      <c r="Z6" s="86" t="s">
        <v>3113</v>
      </c>
      <c r="AA6" s="86" t="s">
        <v>3113</v>
      </c>
      <c r="AB6" s="86" t="s">
        <v>3113</v>
      </c>
      <c r="AC6" s="86" t="s">
        <v>3113</v>
      </c>
      <c r="AD6" s="86" t="s">
        <v>3113</v>
      </c>
      <c r="AE6" s="86" t="s">
        <v>3113</v>
      </c>
      <c r="AF6" s="86" t="s">
        <v>3113</v>
      </c>
      <c r="AG6" s="86" t="s">
        <v>3113</v>
      </c>
      <c r="AH6" s="86" t="s">
        <v>3113</v>
      </c>
      <c r="AI6" s="86" t="s">
        <v>3113</v>
      </c>
      <c r="AJ6" s="86" t="s">
        <v>3113</v>
      </c>
      <c r="AK6" s="86" t="s">
        <v>3113</v>
      </c>
    </row>
    <row r="7" spans="1:37" ht="47.25" customHeight="1">
      <c r="A7" s="84">
        <v>2</v>
      </c>
      <c r="B7" s="85" t="s">
        <v>3090</v>
      </c>
      <c r="C7" s="73" t="s">
        <v>1184</v>
      </c>
      <c r="D7" s="20" t="s">
        <v>1185</v>
      </c>
      <c r="E7" s="84" t="s">
        <v>3113</v>
      </c>
      <c r="F7" s="84" t="s">
        <v>1639</v>
      </c>
      <c r="G7" s="84" t="s">
        <v>3462</v>
      </c>
      <c r="H7" s="86" t="s">
        <v>3113</v>
      </c>
      <c r="I7" s="73" t="s">
        <v>1186</v>
      </c>
      <c r="J7" s="89" t="s">
        <v>1187</v>
      </c>
      <c r="K7" s="88" t="s">
        <v>1188</v>
      </c>
      <c r="L7" s="87">
        <v>104000</v>
      </c>
      <c r="M7" s="73">
        <v>1</v>
      </c>
      <c r="N7" s="87">
        <v>130500</v>
      </c>
      <c r="O7" s="90" t="s">
        <v>1189</v>
      </c>
      <c r="P7" s="86" t="s">
        <v>3113</v>
      </c>
      <c r="Q7" s="86" t="s">
        <v>3113</v>
      </c>
      <c r="R7" s="86" t="s">
        <v>3113</v>
      </c>
      <c r="S7" s="86" t="s">
        <v>3113</v>
      </c>
      <c r="T7" s="86" t="s">
        <v>3113</v>
      </c>
      <c r="U7" s="86" t="s">
        <v>3113</v>
      </c>
      <c r="V7" s="73" t="s">
        <v>1190</v>
      </c>
      <c r="W7" s="86" t="s">
        <v>3113</v>
      </c>
      <c r="X7" s="86" t="s">
        <v>3113</v>
      </c>
      <c r="Y7" s="86" t="s">
        <v>3113</v>
      </c>
      <c r="Z7" s="86" t="s">
        <v>3113</v>
      </c>
      <c r="AA7" s="86" t="s">
        <v>3113</v>
      </c>
      <c r="AB7" s="86" t="s">
        <v>3113</v>
      </c>
      <c r="AC7" s="86" t="s">
        <v>3113</v>
      </c>
      <c r="AD7" s="87">
        <v>130500</v>
      </c>
      <c r="AE7" s="86" t="s">
        <v>3113</v>
      </c>
      <c r="AF7" s="86" t="s">
        <v>3113</v>
      </c>
      <c r="AG7" s="86" t="s">
        <v>3113</v>
      </c>
      <c r="AH7" s="86" t="s">
        <v>3113</v>
      </c>
      <c r="AI7" s="86" t="s">
        <v>3113</v>
      </c>
      <c r="AJ7" s="84" t="s">
        <v>1136</v>
      </c>
      <c r="AK7" s="86" t="s">
        <v>3113</v>
      </c>
    </row>
    <row r="8" spans="1:37" ht="36.75" customHeight="1">
      <c r="A8" s="84">
        <v>3</v>
      </c>
      <c r="B8" s="91" t="s">
        <v>3482</v>
      </c>
      <c r="C8" s="73" t="s">
        <v>1191</v>
      </c>
      <c r="D8" s="5" t="s">
        <v>1192</v>
      </c>
      <c r="E8" s="84" t="s">
        <v>1193</v>
      </c>
      <c r="F8" s="86" t="s">
        <v>1640</v>
      </c>
      <c r="G8" s="84" t="s">
        <v>3100</v>
      </c>
      <c r="H8" s="86" t="s">
        <v>3113</v>
      </c>
      <c r="I8" s="73" t="s">
        <v>1194</v>
      </c>
      <c r="J8" s="89" t="s">
        <v>1195</v>
      </c>
      <c r="K8" s="88" t="s">
        <v>1196</v>
      </c>
      <c r="L8" s="87">
        <v>92214</v>
      </c>
      <c r="M8" s="73">
        <v>3</v>
      </c>
      <c r="N8" s="87">
        <v>173279.04</v>
      </c>
      <c r="O8" s="90" t="s">
        <v>1197</v>
      </c>
      <c r="P8" s="87">
        <v>184189.5</v>
      </c>
      <c r="Q8" s="73" t="s">
        <v>1198</v>
      </c>
      <c r="R8" s="87">
        <v>112224.75</v>
      </c>
      <c r="S8" s="73" t="s">
        <v>1199</v>
      </c>
      <c r="T8" s="86" t="s">
        <v>3113</v>
      </c>
      <c r="U8" s="86" t="s">
        <v>3113</v>
      </c>
      <c r="V8" s="73" t="s">
        <v>1190</v>
      </c>
      <c r="W8" s="86" t="s">
        <v>3113</v>
      </c>
      <c r="X8" s="86" t="s">
        <v>3113</v>
      </c>
      <c r="Y8" s="86" t="s">
        <v>3113</v>
      </c>
      <c r="Z8" s="86" t="s">
        <v>3113</v>
      </c>
      <c r="AA8" s="86" t="s">
        <v>3113</v>
      </c>
      <c r="AB8" s="86" t="s">
        <v>3113</v>
      </c>
      <c r="AC8" s="86" t="s">
        <v>3113</v>
      </c>
      <c r="AD8" s="87">
        <v>173279.04</v>
      </c>
      <c r="AE8" s="86" t="s">
        <v>3113</v>
      </c>
      <c r="AF8" s="86" t="s">
        <v>3113</v>
      </c>
      <c r="AG8" s="86" t="s">
        <v>3113</v>
      </c>
      <c r="AH8" s="86" t="s">
        <v>3113</v>
      </c>
      <c r="AI8" s="86" t="s">
        <v>3113</v>
      </c>
      <c r="AJ8" s="84" t="s">
        <v>1136</v>
      </c>
      <c r="AK8" s="86" t="s">
        <v>3113</v>
      </c>
    </row>
    <row r="9" spans="1:37" ht="56.25">
      <c r="A9" s="84">
        <v>4</v>
      </c>
      <c r="B9" s="85" t="s">
        <v>1180</v>
      </c>
      <c r="C9" s="73" t="s">
        <v>1200</v>
      </c>
      <c r="D9" s="3" t="s">
        <v>1201</v>
      </c>
      <c r="E9" s="84" t="s">
        <v>1202</v>
      </c>
      <c r="F9" s="86" t="s">
        <v>1640</v>
      </c>
      <c r="G9" s="84" t="s">
        <v>1642</v>
      </c>
      <c r="H9" s="84" t="s">
        <v>3113</v>
      </c>
      <c r="I9" s="73" t="s">
        <v>1203</v>
      </c>
      <c r="J9" s="92" t="s">
        <v>1204</v>
      </c>
      <c r="K9" s="93" t="s">
        <v>1205</v>
      </c>
      <c r="L9" s="87">
        <v>28000</v>
      </c>
      <c r="M9" s="73">
        <v>6</v>
      </c>
      <c r="N9" s="94" t="s">
        <v>3113</v>
      </c>
      <c r="O9" s="93" t="s">
        <v>1206</v>
      </c>
      <c r="P9" s="87"/>
      <c r="Q9" s="73"/>
      <c r="R9" s="87"/>
      <c r="S9" s="73"/>
      <c r="T9" s="86" t="s">
        <v>3113</v>
      </c>
      <c r="U9" s="86" t="s">
        <v>3113</v>
      </c>
      <c r="V9" s="84" t="s">
        <v>3113</v>
      </c>
      <c r="W9" s="86" t="s">
        <v>3113</v>
      </c>
      <c r="X9" s="86" t="s">
        <v>3113</v>
      </c>
      <c r="Y9" s="86" t="s">
        <v>3113</v>
      </c>
      <c r="Z9" s="86" t="s">
        <v>3113</v>
      </c>
      <c r="AA9" s="86" t="s">
        <v>3113</v>
      </c>
      <c r="AB9" s="86" t="s">
        <v>3113</v>
      </c>
      <c r="AC9" s="86" t="s">
        <v>3113</v>
      </c>
      <c r="AD9" s="94" t="s">
        <v>3113</v>
      </c>
      <c r="AE9" s="86" t="s">
        <v>3113</v>
      </c>
      <c r="AF9" s="86" t="s">
        <v>3113</v>
      </c>
      <c r="AG9" s="86" t="s">
        <v>3113</v>
      </c>
      <c r="AH9" s="86" t="s">
        <v>3113</v>
      </c>
      <c r="AI9" s="86" t="s">
        <v>3113</v>
      </c>
      <c r="AJ9" s="84" t="s">
        <v>3113</v>
      </c>
      <c r="AK9" s="86" t="s">
        <v>3113</v>
      </c>
    </row>
    <row r="10" spans="1:37" ht="43.5" customHeight="1">
      <c r="A10" s="84">
        <v>5</v>
      </c>
      <c r="B10" s="91" t="s">
        <v>3482</v>
      </c>
      <c r="C10" s="73" t="s">
        <v>1207</v>
      </c>
      <c r="D10" s="20" t="s">
        <v>1208</v>
      </c>
      <c r="E10" s="84" t="s">
        <v>1209</v>
      </c>
      <c r="F10" s="84" t="s">
        <v>1639</v>
      </c>
      <c r="G10" s="84" t="s">
        <v>3462</v>
      </c>
      <c r="H10" s="84" t="s">
        <v>3113</v>
      </c>
      <c r="I10" s="73" t="s">
        <v>1210</v>
      </c>
      <c r="J10" s="92" t="s">
        <v>1211</v>
      </c>
      <c r="K10" s="84" t="s">
        <v>3113</v>
      </c>
      <c r="L10" s="87">
        <v>60000</v>
      </c>
      <c r="M10" s="73">
        <v>1</v>
      </c>
      <c r="N10" s="87">
        <v>92978.64</v>
      </c>
      <c r="O10" s="90" t="s">
        <v>1212</v>
      </c>
      <c r="P10" s="84" t="s">
        <v>3113</v>
      </c>
      <c r="Q10" s="84" t="s">
        <v>3113</v>
      </c>
      <c r="R10" s="84" t="s">
        <v>3113</v>
      </c>
      <c r="S10" s="84" t="s">
        <v>3113</v>
      </c>
      <c r="T10" s="86" t="s">
        <v>3113</v>
      </c>
      <c r="U10" s="86" t="s">
        <v>3113</v>
      </c>
      <c r="V10" s="73" t="s">
        <v>1213</v>
      </c>
      <c r="W10" s="86" t="s">
        <v>3113</v>
      </c>
      <c r="X10" s="86" t="s">
        <v>3113</v>
      </c>
      <c r="Y10" s="86" t="s">
        <v>3113</v>
      </c>
      <c r="Z10" s="86" t="s">
        <v>3113</v>
      </c>
      <c r="AA10" s="86" t="s">
        <v>3113</v>
      </c>
      <c r="AB10" s="86" t="s">
        <v>3113</v>
      </c>
      <c r="AC10" s="86" t="s">
        <v>3113</v>
      </c>
      <c r="AD10" s="87">
        <v>92978.64</v>
      </c>
      <c r="AE10" s="86" t="s">
        <v>3113</v>
      </c>
      <c r="AF10" s="86" t="s">
        <v>3113</v>
      </c>
      <c r="AG10" s="84" t="s">
        <v>1214</v>
      </c>
      <c r="AH10" s="95" t="s">
        <v>1215</v>
      </c>
      <c r="AI10" s="86" t="s">
        <v>3113</v>
      </c>
      <c r="AJ10" s="84" t="s">
        <v>1136</v>
      </c>
      <c r="AK10" s="86" t="s">
        <v>3113</v>
      </c>
    </row>
    <row r="11" spans="1:37" ht="43.5" customHeight="1">
      <c r="A11" s="84">
        <v>6</v>
      </c>
      <c r="B11" s="85" t="s">
        <v>1180</v>
      </c>
      <c r="C11" s="73" t="s">
        <v>1216</v>
      </c>
      <c r="D11" s="5" t="s">
        <v>1217</v>
      </c>
      <c r="E11" s="84" t="s">
        <v>1218</v>
      </c>
      <c r="F11" s="86" t="s">
        <v>1640</v>
      </c>
      <c r="G11" s="84" t="s">
        <v>1642</v>
      </c>
      <c r="H11" s="89" t="s">
        <v>1219</v>
      </c>
      <c r="I11" s="73" t="s">
        <v>1220</v>
      </c>
      <c r="J11" s="89" t="s">
        <v>1221</v>
      </c>
      <c r="K11" s="96" t="s">
        <v>1222</v>
      </c>
      <c r="L11" s="87">
        <v>138750</v>
      </c>
      <c r="M11" s="73">
        <v>11</v>
      </c>
      <c r="N11" s="87">
        <v>166035.9</v>
      </c>
      <c r="O11" s="90" t="s">
        <v>1223</v>
      </c>
      <c r="P11" s="87">
        <v>180255</v>
      </c>
      <c r="Q11" s="97" t="s">
        <v>1224</v>
      </c>
      <c r="R11" s="87">
        <v>166035.9</v>
      </c>
      <c r="S11" s="90" t="s">
        <v>1225</v>
      </c>
      <c r="T11" s="86" t="s">
        <v>3113</v>
      </c>
      <c r="U11" s="86" t="s">
        <v>3113</v>
      </c>
      <c r="V11" s="73" t="s">
        <v>1226</v>
      </c>
      <c r="W11" s="86" t="s">
        <v>3113</v>
      </c>
      <c r="X11" s="86" t="s">
        <v>3113</v>
      </c>
      <c r="Y11" s="86" t="s">
        <v>3113</v>
      </c>
      <c r="Z11" s="86" t="s">
        <v>3113</v>
      </c>
      <c r="AA11" s="86" t="s">
        <v>3113</v>
      </c>
      <c r="AB11" s="86" t="s">
        <v>3113</v>
      </c>
      <c r="AC11" s="86" t="s">
        <v>3113</v>
      </c>
      <c r="AD11" s="87">
        <v>166035.9</v>
      </c>
      <c r="AE11" s="86" t="s">
        <v>3113</v>
      </c>
      <c r="AF11" s="86" t="s">
        <v>3113</v>
      </c>
      <c r="AG11" s="86" t="s">
        <v>3113</v>
      </c>
      <c r="AH11" s="86" t="s">
        <v>3113</v>
      </c>
      <c r="AI11" s="86" t="s">
        <v>3113</v>
      </c>
      <c r="AJ11" s="84" t="s">
        <v>1136</v>
      </c>
      <c r="AK11" s="86" t="s">
        <v>3113</v>
      </c>
    </row>
    <row r="12" spans="1:37" ht="33.75">
      <c r="A12" s="84">
        <v>7</v>
      </c>
      <c r="B12" s="85" t="s">
        <v>1180</v>
      </c>
      <c r="C12" s="73" t="s">
        <v>1227</v>
      </c>
      <c r="D12" s="5" t="s">
        <v>1228</v>
      </c>
      <c r="E12" s="84" t="s">
        <v>1229</v>
      </c>
      <c r="F12" s="84" t="s">
        <v>1639</v>
      </c>
      <c r="G12" s="84" t="s">
        <v>3462</v>
      </c>
      <c r="H12" s="84" t="s">
        <v>3113</v>
      </c>
      <c r="I12" s="73" t="s">
        <v>1230</v>
      </c>
      <c r="J12" s="89" t="s">
        <v>1231</v>
      </c>
      <c r="K12" s="88" t="s">
        <v>3113</v>
      </c>
      <c r="L12" s="87">
        <v>2500000</v>
      </c>
      <c r="M12" s="73">
        <v>1</v>
      </c>
      <c r="N12" s="87">
        <v>2251700</v>
      </c>
      <c r="O12" s="90" t="s">
        <v>1232</v>
      </c>
      <c r="P12" s="94" t="s">
        <v>3113</v>
      </c>
      <c r="Q12" s="94" t="s">
        <v>3113</v>
      </c>
      <c r="R12" s="94" t="s">
        <v>3113</v>
      </c>
      <c r="S12" s="94" t="s">
        <v>3113</v>
      </c>
      <c r="T12" s="94" t="s">
        <v>3113</v>
      </c>
      <c r="U12" s="94" t="s">
        <v>3113</v>
      </c>
      <c r="V12" s="73" t="s">
        <v>1233</v>
      </c>
      <c r="W12" s="86" t="s">
        <v>3113</v>
      </c>
      <c r="X12" s="86" t="s">
        <v>3113</v>
      </c>
      <c r="Y12" s="86" t="s">
        <v>3113</v>
      </c>
      <c r="Z12" s="86" t="s">
        <v>3113</v>
      </c>
      <c r="AA12" s="86" t="s">
        <v>3113</v>
      </c>
      <c r="AB12" s="86" t="s">
        <v>3113</v>
      </c>
      <c r="AC12" s="86" t="s">
        <v>3113</v>
      </c>
      <c r="AD12" s="87">
        <v>2251700</v>
      </c>
      <c r="AE12" s="86" t="s">
        <v>3113</v>
      </c>
      <c r="AF12" s="86" t="s">
        <v>3113</v>
      </c>
      <c r="AG12" s="86" t="s">
        <v>3113</v>
      </c>
      <c r="AH12" s="86" t="s">
        <v>3113</v>
      </c>
      <c r="AI12" s="86" t="s">
        <v>3113</v>
      </c>
      <c r="AJ12" s="84" t="s">
        <v>1136</v>
      </c>
      <c r="AK12" s="86" t="s">
        <v>3113</v>
      </c>
    </row>
    <row r="13" spans="1:37" ht="60.75" customHeight="1">
      <c r="A13" s="84">
        <v>8</v>
      </c>
      <c r="B13" s="91" t="s">
        <v>3482</v>
      </c>
      <c r="C13" s="73" t="s">
        <v>1234</v>
      </c>
      <c r="D13" s="5" t="s">
        <v>1235</v>
      </c>
      <c r="E13" s="84" t="s">
        <v>1236</v>
      </c>
      <c r="F13" s="86" t="s">
        <v>1640</v>
      </c>
      <c r="G13" s="84" t="s">
        <v>3100</v>
      </c>
      <c r="H13" s="84" t="s">
        <v>3113</v>
      </c>
      <c r="I13" s="73" t="s">
        <v>1237</v>
      </c>
      <c r="J13" s="89" t="s">
        <v>1238</v>
      </c>
      <c r="K13" s="88" t="s">
        <v>1239</v>
      </c>
      <c r="L13" s="87">
        <v>368852.45</v>
      </c>
      <c r="M13" s="73">
        <v>5</v>
      </c>
      <c r="N13" s="87">
        <v>101971.26</v>
      </c>
      <c r="O13" s="90" t="s">
        <v>1240</v>
      </c>
      <c r="P13" s="87">
        <v>123093.12</v>
      </c>
      <c r="Q13" s="73" t="s">
        <v>1241</v>
      </c>
      <c r="R13" s="87">
        <v>101971.26</v>
      </c>
      <c r="S13" s="73" t="s">
        <v>1242</v>
      </c>
      <c r="T13" s="94" t="s">
        <v>3113</v>
      </c>
      <c r="U13" s="94" t="s">
        <v>3113</v>
      </c>
      <c r="V13" s="73" t="s">
        <v>1243</v>
      </c>
      <c r="W13" s="86" t="s">
        <v>3113</v>
      </c>
      <c r="X13" s="86" t="s">
        <v>3113</v>
      </c>
      <c r="Y13" s="86" t="s">
        <v>3113</v>
      </c>
      <c r="Z13" s="86" t="s">
        <v>3113</v>
      </c>
      <c r="AA13" s="86" t="s">
        <v>3113</v>
      </c>
      <c r="AB13" s="86" t="s">
        <v>3113</v>
      </c>
      <c r="AC13" s="86" t="s">
        <v>3113</v>
      </c>
      <c r="AD13" s="86" t="s">
        <v>3113</v>
      </c>
      <c r="AE13" s="86" t="s">
        <v>3113</v>
      </c>
      <c r="AF13" s="87">
        <v>101971.26</v>
      </c>
      <c r="AG13" s="86" t="s">
        <v>3113</v>
      </c>
      <c r="AH13" s="86" t="s">
        <v>3113</v>
      </c>
      <c r="AI13" s="86" t="s">
        <v>3113</v>
      </c>
      <c r="AJ13" s="84" t="s">
        <v>1136</v>
      </c>
      <c r="AK13" s="86" t="s">
        <v>3113</v>
      </c>
    </row>
    <row r="14" spans="1:37" ht="63.75" customHeight="1">
      <c r="A14" s="84">
        <v>9</v>
      </c>
      <c r="B14" s="91" t="s">
        <v>3482</v>
      </c>
      <c r="C14" s="73" t="s">
        <v>1244</v>
      </c>
      <c r="D14" s="5" t="s">
        <v>1235</v>
      </c>
      <c r="E14" s="84" t="s">
        <v>1236</v>
      </c>
      <c r="F14" s="86" t="s">
        <v>1640</v>
      </c>
      <c r="G14" s="84" t="s">
        <v>3100</v>
      </c>
      <c r="H14" s="84" t="s">
        <v>3113</v>
      </c>
      <c r="I14" s="73" t="s">
        <v>1237</v>
      </c>
      <c r="J14" s="89" t="s">
        <v>1245</v>
      </c>
      <c r="K14" s="88" t="s">
        <v>1246</v>
      </c>
      <c r="L14" s="87">
        <v>90200</v>
      </c>
      <c r="M14" s="84" t="s">
        <v>3113</v>
      </c>
      <c r="N14" s="84" t="s">
        <v>3113</v>
      </c>
      <c r="O14" s="88" t="s">
        <v>1247</v>
      </c>
      <c r="P14" s="84" t="s">
        <v>3113</v>
      </c>
      <c r="Q14" s="84" t="s">
        <v>3113</v>
      </c>
      <c r="R14" s="84" t="s">
        <v>3113</v>
      </c>
      <c r="S14" s="84" t="s">
        <v>3113</v>
      </c>
      <c r="T14" s="84" t="s">
        <v>3113</v>
      </c>
      <c r="U14" s="84" t="s">
        <v>3113</v>
      </c>
      <c r="V14" s="84" t="s">
        <v>3113</v>
      </c>
      <c r="W14" s="84" t="s">
        <v>3113</v>
      </c>
      <c r="X14" s="84" t="s">
        <v>3113</v>
      </c>
      <c r="Y14" s="84" t="s">
        <v>3113</v>
      </c>
      <c r="Z14" s="84" t="s">
        <v>3113</v>
      </c>
      <c r="AA14" s="84" t="s">
        <v>3113</v>
      </c>
      <c r="AB14" s="84" t="s">
        <v>3113</v>
      </c>
      <c r="AC14" s="84" t="s">
        <v>3113</v>
      </c>
      <c r="AD14" s="84" t="s">
        <v>3113</v>
      </c>
      <c r="AE14" s="84" t="s">
        <v>3113</v>
      </c>
      <c r="AF14" s="84" t="s">
        <v>3113</v>
      </c>
      <c r="AG14" s="84" t="s">
        <v>3113</v>
      </c>
      <c r="AH14" s="84" t="s">
        <v>3113</v>
      </c>
      <c r="AI14" s="84" t="s">
        <v>3113</v>
      </c>
      <c r="AJ14" s="84" t="s">
        <v>3113</v>
      </c>
      <c r="AK14" s="84" t="s">
        <v>3113</v>
      </c>
    </row>
    <row r="15" spans="1:37" ht="38.25">
      <c r="A15" s="84">
        <v>10</v>
      </c>
      <c r="B15" s="85" t="s">
        <v>1180</v>
      </c>
      <c r="C15" s="73" t="s">
        <v>1248</v>
      </c>
      <c r="D15" s="5" t="s">
        <v>1249</v>
      </c>
      <c r="E15" s="84" t="s">
        <v>1229</v>
      </c>
      <c r="F15" s="84" t="s">
        <v>1639</v>
      </c>
      <c r="G15" s="84" t="s">
        <v>1642</v>
      </c>
      <c r="H15" s="89" t="s">
        <v>1250</v>
      </c>
      <c r="I15" s="73" t="s">
        <v>1251</v>
      </c>
      <c r="J15" s="89" t="s">
        <v>1252</v>
      </c>
      <c r="K15" s="88" t="s">
        <v>1253</v>
      </c>
      <c r="L15" s="87">
        <v>573500</v>
      </c>
      <c r="M15" s="73">
        <v>3</v>
      </c>
      <c r="N15" s="87">
        <v>375760</v>
      </c>
      <c r="O15" s="90" t="s">
        <v>1254</v>
      </c>
      <c r="P15" s="87">
        <v>732000</v>
      </c>
      <c r="Q15" s="89" t="s">
        <v>1255</v>
      </c>
      <c r="R15" s="87">
        <v>375760</v>
      </c>
      <c r="S15" s="89" t="s">
        <v>1256</v>
      </c>
      <c r="T15" s="84" t="s">
        <v>3113</v>
      </c>
      <c r="U15" s="84" t="s">
        <v>3113</v>
      </c>
      <c r="V15" s="73" t="s">
        <v>1257</v>
      </c>
      <c r="W15" s="84" t="s">
        <v>3113</v>
      </c>
      <c r="X15" s="84" t="s">
        <v>3113</v>
      </c>
      <c r="Y15" s="84" t="s">
        <v>3113</v>
      </c>
      <c r="Z15" s="84" t="s">
        <v>3113</v>
      </c>
      <c r="AA15" s="84" t="s">
        <v>3113</v>
      </c>
      <c r="AB15" s="84" t="s">
        <v>3113</v>
      </c>
      <c r="AC15" s="84" t="s">
        <v>3113</v>
      </c>
      <c r="AD15" s="87">
        <v>375760</v>
      </c>
      <c r="AE15" s="84" t="s">
        <v>3113</v>
      </c>
      <c r="AF15" s="84" t="s">
        <v>3113</v>
      </c>
      <c r="AG15" s="84" t="s">
        <v>3113</v>
      </c>
      <c r="AH15" s="84" t="s">
        <v>3113</v>
      </c>
      <c r="AI15" s="84" t="s">
        <v>3113</v>
      </c>
      <c r="AJ15" s="84" t="s">
        <v>1136</v>
      </c>
      <c r="AK15" s="84" t="s">
        <v>3113</v>
      </c>
    </row>
    <row r="16" spans="1:37" ht="34.5" customHeight="1">
      <c r="A16" s="84">
        <v>11</v>
      </c>
      <c r="B16" s="85" t="s">
        <v>1180</v>
      </c>
      <c r="C16" s="73" t="s">
        <v>1258</v>
      </c>
      <c r="D16" s="5" t="s">
        <v>1259</v>
      </c>
      <c r="E16" s="84" t="s">
        <v>1260</v>
      </c>
      <c r="F16" s="86" t="s">
        <v>1640</v>
      </c>
      <c r="G16" s="84" t="s">
        <v>1642</v>
      </c>
      <c r="H16" s="84" t="s">
        <v>3113</v>
      </c>
      <c r="I16" s="73" t="s">
        <v>1261</v>
      </c>
      <c r="J16" s="89" t="s">
        <v>1262</v>
      </c>
      <c r="K16" s="96" t="s">
        <v>1263</v>
      </c>
      <c r="L16" s="87">
        <v>105000</v>
      </c>
      <c r="M16" s="73">
        <v>12</v>
      </c>
      <c r="N16" s="87">
        <v>123350</v>
      </c>
      <c r="O16" s="90" t="s">
        <v>1264</v>
      </c>
      <c r="P16" s="87">
        <v>159325.9</v>
      </c>
      <c r="Q16" s="89" t="s">
        <v>1265</v>
      </c>
      <c r="R16" s="87">
        <v>123350</v>
      </c>
      <c r="S16" s="90" t="s">
        <v>1266</v>
      </c>
      <c r="T16" s="84" t="s">
        <v>3113</v>
      </c>
      <c r="U16" s="84" t="s">
        <v>3113</v>
      </c>
      <c r="V16" s="73" t="s">
        <v>1267</v>
      </c>
      <c r="W16" s="84" t="s">
        <v>3113</v>
      </c>
      <c r="X16" s="84" t="s">
        <v>3113</v>
      </c>
      <c r="Y16" s="84" t="s">
        <v>3113</v>
      </c>
      <c r="Z16" s="84" t="s">
        <v>3113</v>
      </c>
      <c r="AA16" s="84" t="s">
        <v>3113</v>
      </c>
      <c r="AB16" s="84" t="s">
        <v>3113</v>
      </c>
      <c r="AC16" s="84" t="s">
        <v>3113</v>
      </c>
      <c r="AD16" s="87">
        <v>123350</v>
      </c>
      <c r="AE16" s="84" t="s">
        <v>3113</v>
      </c>
      <c r="AF16" s="84" t="s">
        <v>3113</v>
      </c>
      <c r="AG16" s="84" t="s">
        <v>3113</v>
      </c>
      <c r="AH16" s="84" t="s">
        <v>3113</v>
      </c>
      <c r="AI16" s="84" t="s">
        <v>3113</v>
      </c>
      <c r="AJ16" s="84" t="s">
        <v>1136</v>
      </c>
      <c r="AK16" s="84" t="s">
        <v>3113</v>
      </c>
    </row>
    <row r="17" spans="1:37" ht="38.25">
      <c r="A17" s="84">
        <v>12</v>
      </c>
      <c r="B17" s="85" t="s">
        <v>1180</v>
      </c>
      <c r="C17" s="73" t="s">
        <v>1268</v>
      </c>
      <c r="D17" s="5" t="s">
        <v>1269</v>
      </c>
      <c r="E17" s="84" t="s">
        <v>1270</v>
      </c>
      <c r="F17" s="86" t="s">
        <v>1640</v>
      </c>
      <c r="G17" s="84" t="s">
        <v>1642</v>
      </c>
      <c r="H17" s="89" t="s">
        <v>1271</v>
      </c>
      <c r="I17" s="73" t="s">
        <v>2431</v>
      </c>
      <c r="J17" s="89" t="s">
        <v>2432</v>
      </c>
      <c r="K17" s="88" t="s">
        <v>2433</v>
      </c>
      <c r="L17" s="87">
        <v>150000</v>
      </c>
      <c r="M17" s="73">
        <v>3</v>
      </c>
      <c r="N17" s="87">
        <v>237900</v>
      </c>
      <c r="O17" s="90" t="s">
        <v>2434</v>
      </c>
      <c r="P17" s="87">
        <v>246055</v>
      </c>
      <c r="Q17" s="89" t="s">
        <v>2435</v>
      </c>
      <c r="R17" s="87">
        <v>211430</v>
      </c>
      <c r="S17" s="73" t="s">
        <v>2436</v>
      </c>
      <c r="T17" s="73"/>
      <c r="U17" s="73"/>
      <c r="V17" s="73" t="s">
        <v>2437</v>
      </c>
      <c r="W17" s="84" t="s">
        <v>3113</v>
      </c>
      <c r="X17" s="84" t="s">
        <v>3113</v>
      </c>
      <c r="Y17" s="84" t="s">
        <v>3113</v>
      </c>
      <c r="Z17" s="84" t="s">
        <v>3113</v>
      </c>
      <c r="AA17" s="84" t="s">
        <v>3113</v>
      </c>
      <c r="AB17" s="84" t="s">
        <v>3113</v>
      </c>
      <c r="AC17" s="84" t="s">
        <v>3113</v>
      </c>
      <c r="AD17" s="86" t="s">
        <v>3113</v>
      </c>
      <c r="AE17" s="87">
        <v>237900</v>
      </c>
      <c r="AF17" s="86" t="s">
        <v>3113</v>
      </c>
      <c r="AG17" s="86" t="s">
        <v>3113</v>
      </c>
      <c r="AH17" s="86" t="s">
        <v>3113</v>
      </c>
      <c r="AI17" s="86" t="s">
        <v>3113</v>
      </c>
      <c r="AJ17" s="84" t="s">
        <v>3118</v>
      </c>
      <c r="AK17" s="94">
        <v>6423.3</v>
      </c>
    </row>
    <row r="18" spans="1:37" ht="78.75">
      <c r="A18" s="84">
        <v>13</v>
      </c>
      <c r="B18" s="85" t="s">
        <v>1180</v>
      </c>
      <c r="C18" s="73" t="s">
        <v>2438</v>
      </c>
      <c r="D18" s="5" t="s">
        <v>1201</v>
      </c>
      <c r="E18" s="84" t="s">
        <v>1202</v>
      </c>
      <c r="F18" s="86" t="s">
        <v>1640</v>
      </c>
      <c r="G18" s="84" t="s">
        <v>1642</v>
      </c>
      <c r="H18" s="84" t="s">
        <v>3113</v>
      </c>
      <c r="I18" s="73" t="s">
        <v>2439</v>
      </c>
      <c r="J18" s="89" t="s">
        <v>2440</v>
      </c>
      <c r="K18" s="88" t="s">
        <v>1205</v>
      </c>
      <c r="L18" s="87">
        <v>28000</v>
      </c>
      <c r="M18" s="73">
        <v>9</v>
      </c>
      <c r="N18" s="98" t="s">
        <v>2441</v>
      </c>
      <c r="O18" s="90" t="s">
        <v>2442</v>
      </c>
      <c r="P18" s="98" t="s">
        <v>2443</v>
      </c>
      <c r="Q18" s="89" t="s">
        <v>2444</v>
      </c>
      <c r="R18" s="98" t="s">
        <v>2445</v>
      </c>
      <c r="S18" s="89" t="s">
        <v>2446</v>
      </c>
      <c r="T18" s="86" t="s">
        <v>3113</v>
      </c>
      <c r="U18" s="86" t="s">
        <v>3113</v>
      </c>
      <c r="V18" s="73" t="s">
        <v>2447</v>
      </c>
      <c r="W18" s="86" t="s">
        <v>3113</v>
      </c>
      <c r="X18" s="86" t="s">
        <v>3113</v>
      </c>
      <c r="Y18" s="86" t="s">
        <v>3113</v>
      </c>
      <c r="Z18" s="86" t="s">
        <v>3113</v>
      </c>
      <c r="AA18" s="86" t="s">
        <v>3113</v>
      </c>
      <c r="AB18" s="86" t="s">
        <v>3113</v>
      </c>
      <c r="AC18" s="86" t="s">
        <v>3113</v>
      </c>
      <c r="AD18" s="87">
        <f>21350+11590</f>
        <v>32940</v>
      </c>
      <c r="AE18" s="86" t="s">
        <v>3113</v>
      </c>
      <c r="AF18" s="86" t="s">
        <v>3113</v>
      </c>
      <c r="AG18" s="86" t="s">
        <v>3113</v>
      </c>
      <c r="AH18" s="86" t="s">
        <v>3113</v>
      </c>
      <c r="AI18" s="86" t="s">
        <v>3113</v>
      </c>
      <c r="AJ18" s="84" t="s">
        <v>1136</v>
      </c>
      <c r="AK18" s="86" t="s">
        <v>3113</v>
      </c>
    </row>
    <row r="19" spans="1:37" ht="60">
      <c r="A19" s="84">
        <v>14</v>
      </c>
      <c r="B19" s="91" t="s">
        <v>3482</v>
      </c>
      <c r="C19" s="73" t="s">
        <v>2448</v>
      </c>
      <c r="D19" s="5" t="s">
        <v>2449</v>
      </c>
      <c r="E19" s="84" t="s">
        <v>1236</v>
      </c>
      <c r="F19" s="86" t="s">
        <v>1640</v>
      </c>
      <c r="G19" s="84" t="s">
        <v>3100</v>
      </c>
      <c r="H19" s="84" t="s">
        <v>3113</v>
      </c>
      <c r="I19" s="73" t="s">
        <v>1190</v>
      </c>
      <c r="J19" s="89" t="s">
        <v>2450</v>
      </c>
      <c r="K19" s="88" t="s">
        <v>1246</v>
      </c>
      <c r="L19" s="87">
        <v>90200</v>
      </c>
      <c r="M19" s="73">
        <v>5</v>
      </c>
      <c r="N19" s="87">
        <v>88225.52</v>
      </c>
      <c r="O19" s="90" t="s">
        <v>2451</v>
      </c>
      <c r="P19" s="87">
        <v>106649.96</v>
      </c>
      <c r="Q19" s="89" t="s">
        <v>2452</v>
      </c>
      <c r="R19" s="87">
        <v>88225.52</v>
      </c>
      <c r="S19" s="90" t="s">
        <v>2453</v>
      </c>
      <c r="T19" s="84" t="s">
        <v>3113</v>
      </c>
      <c r="U19" s="84" t="s">
        <v>3113</v>
      </c>
      <c r="V19" s="73" t="s">
        <v>2454</v>
      </c>
      <c r="W19" s="84" t="s">
        <v>3113</v>
      </c>
      <c r="X19" s="84" t="s">
        <v>3113</v>
      </c>
      <c r="Y19" s="84" t="s">
        <v>3113</v>
      </c>
      <c r="Z19" s="84" t="s">
        <v>3113</v>
      </c>
      <c r="AA19" s="84" t="s">
        <v>3113</v>
      </c>
      <c r="AB19" s="84" t="s">
        <v>3113</v>
      </c>
      <c r="AC19" s="84" t="s">
        <v>3113</v>
      </c>
      <c r="AD19" s="84" t="s">
        <v>3113</v>
      </c>
      <c r="AE19" s="84" t="s">
        <v>3113</v>
      </c>
      <c r="AF19" s="87">
        <v>88225.52</v>
      </c>
      <c r="AG19" s="84" t="s">
        <v>3113</v>
      </c>
      <c r="AH19" s="84" t="s">
        <v>3113</v>
      </c>
      <c r="AI19" s="84" t="s">
        <v>3113</v>
      </c>
      <c r="AJ19" s="84" t="s">
        <v>1136</v>
      </c>
      <c r="AK19" s="84" t="s">
        <v>3113</v>
      </c>
    </row>
    <row r="20" spans="1:37" ht="36">
      <c r="A20" s="84">
        <v>15</v>
      </c>
      <c r="B20" s="85" t="s">
        <v>1180</v>
      </c>
      <c r="C20" s="73" t="s">
        <v>2455</v>
      </c>
      <c r="D20" s="99" t="s">
        <v>2456</v>
      </c>
      <c r="E20" s="84" t="s">
        <v>1202</v>
      </c>
      <c r="F20" s="86" t="s">
        <v>1640</v>
      </c>
      <c r="G20" s="84" t="s">
        <v>2457</v>
      </c>
      <c r="H20" s="84" t="s">
        <v>3113</v>
      </c>
      <c r="I20" s="73" t="s">
        <v>2458</v>
      </c>
      <c r="J20" s="73"/>
      <c r="L20" s="87">
        <v>327868.9</v>
      </c>
      <c r="M20" s="73">
        <v>1</v>
      </c>
      <c r="N20" s="84" t="s">
        <v>3113</v>
      </c>
      <c r="O20" s="88" t="s">
        <v>2459</v>
      </c>
      <c r="P20" s="87"/>
      <c r="Q20" s="73"/>
      <c r="R20" s="87"/>
      <c r="S20" s="73"/>
      <c r="T20" s="73"/>
      <c r="U20" s="73"/>
      <c r="V20" s="73"/>
      <c r="W20" s="84" t="s">
        <v>3113</v>
      </c>
      <c r="X20" s="84" t="s">
        <v>3113</v>
      </c>
      <c r="Y20" s="84" t="s">
        <v>3113</v>
      </c>
      <c r="Z20" s="84" t="s">
        <v>3113</v>
      </c>
      <c r="AA20" s="84" t="s">
        <v>3113</v>
      </c>
      <c r="AB20" s="84" t="s">
        <v>3113</v>
      </c>
      <c r="AC20" s="84" t="s">
        <v>3113</v>
      </c>
      <c r="AD20" s="86" t="s">
        <v>3113</v>
      </c>
      <c r="AE20" s="86" t="s">
        <v>3113</v>
      </c>
      <c r="AF20" s="86" t="s">
        <v>3113</v>
      </c>
      <c r="AG20" s="86" t="s">
        <v>3113</v>
      </c>
      <c r="AH20" s="86" t="s">
        <v>3113</v>
      </c>
      <c r="AI20" s="86" t="s">
        <v>3113</v>
      </c>
      <c r="AJ20" s="84" t="s">
        <v>1136</v>
      </c>
      <c r="AK20" s="84" t="s">
        <v>3113</v>
      </c>
    </row>
    <row r="21" spans="1:37" ht="33" customHeight="1">
      <c r="A21" s="84">
        <v>16</v>
      </c>
      <c r="B21" s="85" t="s">
        <v>1180</v>
      </c>
      <c r="C21" s="73" t="s">
        <v>2460</v>
      </c>
      <c r="D21" s="5" t="s">
        <v>2461</v>
      </c>
      <c r="E21" s="84" t="s">
        <v>2462</v>
      </c>
      <c r="F21" s="86" t="s">
        <v>1640</v>
      </c>
      <c r="G21" s="84" t="s">
        <v>1642</v>
      </c>
      <c r="H21" s="89" t="s">
        <v>2463</v>
      </c>
      <c r="I21" s="73" t="s">
        <v>2464</v>
      </c>
      <c r="J21" s="89" t="s">
        <v>2465</v>
      </c>
      <c r="K21" s="96" t="s">
        <v>2466</v>
      </c>
      <c r="L21" s="87">
        <v>229900</v>
      </c>
      <c r="M21" s="73">
        <v>25</v>
      </c>
      <c r="N21" s="87">
        <v>180499</v>
      </c>
      <c r="O21" s="90" t="s">
        <v>2467</v>
      </c>
      <c r="P21" s="87">
        <v>709405.6</v>
      </c>
      <c r="Q21" s="73" t="s">
        <v>2468</v>
      </c>
      <c r="R21" s="87">
        <v>180499</v>
      </c>
      <c r="S21" s="90" t="s">
        <v>2469</v>
      </c>
      <c r="T21" s="73"/>
      <c r="U21" s="73"/>
      <c r="V21" s="73" t="s">
        <v>2470</v>
      </c>
      <c r="W21" s="84" t="s">
        <v>3113</v>
      </c>
      <c r="X21" s="84" t="s">
        <v>3113</v>
      </c>
      <c r="Y21" s="84" t="s">
        <v>3113</v>
      </c>
      <c r="Z21" s="84" t="s">
        <v>3113</v>
      </c>
      <c r="AA21" s="84" t="s">
        <v>3113</v>
      </c>
      <c r="AB21" s="84" t="s">
        <v>3113</v>
      </c>
      <c r="AC21" s="84" t="s">
        <v>3113</v>
      </c>
      <c r="AD21" s="87">
        <v>180499</v>
      </c>
      <c r="AE21" s="86" t="s">
        <v>3113</v>
      </c>
      <c r="AF21" s="86" t="s">
        <v>3113</v>
      </c>
      <c r="AG21" s="86" t="s">
        <v>3113</v>
      </c>
      <c r="AH21" s="86" t="s">
        <v>3113</v>
      </c>
      <c r="AI21" s="86" t="s">
        <v>3113</v>
      </c>
      <c r="AJ21" s="84" t="s">
        <v>1136</v>
      </c>
      <c r="AK21" s="84" t="s">
        <v>3113</v>
      </c>
    </row>
    <row r="22" spans="1:37" ht="36">
      <c r="A22" s="84">
        <v>17</v>
      </c>
      <c r="B22" s="85" t="s">
        <v>1180</v>
      </c>
      <c r="C22" s="73" t="s">
        <v>2471</v>
      </c>
      <c r="D22" s="5" t="s">
        <v>75</v>
      </c>
      <c r="E22" s="84"/>
      <c r="F22" s="84" t="s">
        <v>2472</v>
      </c>
      <c r="G22" s="84" t="s">
        <v>1642</v>
      </c>
      <c r="H22" s="84" t="s">
        <v>3113</v>
      </c>
      <c r="I22" s="73" t="s">
        <v>1267</v>
      </c>
      <c r="J22" s="89" t="s">
        <v>2473</v>
      </c>
      <c r="L22" s="87">
        <v>134324.67</v>
      </c>
      <c r="M22" s="73">
        <v>3</v>
      </c>
      <c r="N22" s="84" t="s">
        <v>3113</v>
      </c>
      <c r="O22" s="88" t="s">
        <v>2459</v>
      </c>
      <c r="P22" s="87"/>
      <c r="Q22" s="73"/>
      <c r="R22" s="87"/>
      <c r="S22" s="89"/>
      <c r="T22" s="73"/>
      <c r="U22" s="73"/>
      <c r="V22" s="73"/>
      <c r="W22" s="84" t="s">
        <v>3113</v>
      </c>
      <c r="X22" s="84" t="s">
        <v>3113</v>
      </c>
      <c r="Y22" s="84" t="s">
        <v>3113</v>
      </c>
      <c r="Z22" s="84" t="s">
        <v>3113</v>
      </c>
      <c r="AA22" s="84" t="s">
        <v>3113</v>
      </c>
      <c r="AB22" s="84" t="s">
        <v>3113</v>
      </c>
      <c r="AC22" s="84" t="s">
        <v>3113</v>
      </c>
      <c r="AD22" s="86" t="s">
        <v>3113</v>
      </c>
      <c r="AE22" s="86" t="s">
        <v>3113</v>
      </c>
      <c r="AF22" s="86" t="s">
        <v>3113</v>
      </c>
      <c r="AG22" s="84" t="s">
        <v>3113</v>
      </c>
      <c r="AH22" s="84" t="s">
        <v>3113</v>
      </c>
      <c r="AI22" s="84" t="s">
        <v>3113</v>
      </c>
      <c r="AJ22" s="84" t="s">
        <v>3113</v>
      </c>
      <c r="AK22" s="84" t="s">
        <v>3113</v>
      </c>
    </row>
    <row r="23" spans="1:37" ht="36">
      <c r="A23" s="84">
        <v>18</v>
      </c>
      <c r="B23" s="85" t="s">
        <v>1180</v>
      </c>
      <c r="C23" s="73" t="s">
        <v>2474</v>
      </c>
      <c r="D23" s="20" t="s">
        <v>2475</v>
      </c>
      <c r="E23" s="84"/>
      <c r="F23" s="84" t="s">
        <v>2472</v>
      </c>
      <c r="G23" s="84" t="s">
        <v>1642</v>
      </c>
      <c r="H23" s="84" t="s">
        <v>3113</v>
      </c>
      <c r="I23" s="84" t="s">
        <v>3113</v>
      </c>
      <c r="J23" s="84" t="s">
        <v>3113</v>
      </c>
      <c r="K23" s="84" t="s">
        <v>3113</v>
      </c>
      <c r="L23" s="87">
        <v>136733.86</v>
      </c>
      <c r="M23" s="84" t="s">
        <v>3113</v>
      </c>
      <c r="N23" s="84" t="s">
        <v>3113</v>
      </c>
      <c r="O23" s="88" t="s">
        <v>2476</v>
      </c>
      <c r="P23" s="87"/>
      <c r="Q23" s="73"/>
      <c r="R23" s="87"/>
      <c r="S23" s="89"/>
      <c r="T23" s="73"/>
      <c r="U23" s="73"/>
      <c r="V23" s="73"/>
      <c r="W23" s="84" t="s">
        <v>3113</v>
      </c>
      <c r="X23" s="84" t="s">
        <v>3113</v>
      </c>
      <c r="Y23" s="84" t="s">
        <v>3113</v>
      </c>
      <c r="Z23" s="84" t="s">
        <v>3113</v>
      </c>
      <c r="AA23" s="84" t="s">
        <v>3113</v>
      </c>
      <c r="AB23" s="84" t="s">
        <v>3113</v>
      </c>
      <c r="AC23" s="84" t="s">
        <v>3113</v>
      </c>
      <c r="AD23" s="84" t="s">
        <v>3113</v>
      </c>
      <c r="AE23" s="86" t="s">
        <v>3113</v>
      </c>
      <c r="AF23" s="86" t="s">
        <v>3113</v>
      </c>
      <c r="AG23" s="84" t="s">
        <v>3113</v>
      </c>
      <c r="AH23" s="84" t="s">
        <v>3113</v>
      </c>
      <c r="AI23" s="84" t="s">
        <v>3113</v>
      </c>
      <c r="AJ23" s="84" t="s">
        <v>3113</v>
      </c>
      <c r="AK23" s="84" t="s">
        <v>3113</v>
      </c>
    </row>
    <row r="24" spans="1:37" ht="36">
      <c r="A24" s="84">
        <v>19</v>
      </c>
      <c r="B24" s="85" t="s">
        <v>1180</v>
      </c>
      <c r="C24" s="73" t="s">
        <v>2477</v>
      </c>
      <c r="D24" s="5" t="s">
        <v>2478</v>
      </c>
      <c r="E24" s="84" t="s">
        <v>4321</v>
      </c>
      <c r="F24" s="86" t="s">
        <v>1640</v>
      </c>
      <c r="G24" s="84" t="s">
        <v>1642</v>
      </c>
      <c r="H24" s="84" t="s">
        <v>3113</v>
      </c>
      <c r="I24" s="73" t="s">
        <v>2470</v>
      </c>
      <c r="J24" s="89" t="s">
        <v>2479</v>
      </c>
      <c r="K24" s="93" t="s">
        <v>2480</v>
      </c>
      <c r="L24" s="87">
        <v>325000</v>
      </c>
      <c r="M24" s="73">
        <v>6</v>
      </c>
      <c r="N24" s="84" t="s">
        <v>3113</v>
      </c>
      <c r="O24" s="88" t="s">
        <v>2459</v>
      </c>
      <c r="P24" s="87"/>
      <c r="Q24" s="73"/>
      <c r="R24" s="87"/>
      <c r="S24" s="89"/>
      <c r="T24" s="73"/>
      <c r="U24" s="73"/>
      <c r="V24" s="73"/>
      <c r="W24" s="84" t="s">
        <v>3113</v>
      </c>
      <c r="X24" s="84" t="s">
        <v>3113</v>
      </c>
      <c r="Y24" s="84" t="s">
        <v>3113</v>
      </c>
      <c r="Z24" s="84" t="s">
        <v>3113</v>
      </c>
      <c r="AA24" s="84" t="s">
        <v>3113</v>
      </c>
      <c r="AB24" s="84" t="s">
        <v>3113</v>
      </c>
      <c r="AC24" s="84" t="s">
        <v>3113</v>
      </c>
      <c r="AD24" s="84" t="s">
        <v>3113</v>
      </c>
      <c r="AE24" s="86" t="s">
        <v>3113</v>
      </c>
      <c r="AF24" s="86" t="s">
        <v>3113</v>
      </c>
      <c r="AG24" s="84" t="s">
        <v>3113</v>
      </c>
      <c r="AH24" s="84" t="s">
        <v>3113</v>
      </c>
      <c r="AI24" s="84" t="s">
        <v>3113</v>
      </c>
      <c r="AJ24" s="84" t="s">
        <v>3113</v>
      </c>
      <c r="AK24" s="84" t="s">
        <v>3113</v>
      </c>
    </row>
    <row r="25" spans="1:37" ht="60">
      <c r="A25" s="84">
        <v>20</v>
      </c>
      <c r="B25" s="85" t="s">
        <v>1180</v>
      </c>
      <c r="C25" s="73" t="s">
        <v>2481</v>
      </c>
      <c r="D25" s="5" t="s">
        <v>2482</v>
      </c>
      <c r="E25" s="84" t="s">
        <v>2483</v>
      </c>
      <c r="F25" s="84" t="s">
        <v>1639</v>
      </c>
      <c r="G25" s="84" t="s">
        <v>1644</v>
      </c>
      <c r="H25" s="84" t="s">
        <v>3113</v>
      </c>
      <c r="I25" s="73" t="s">
        <v>2484</v>
      </c>
      <c r="J25" s="89" t="s">
        <v>2485</v>
      </c>
      <c r="K25" s="88" t="s">
        <v>2486</v>
      </c>
      <c r="L25" s="87">
        <v>102300</v>
      </c>
      <c r="M25" s="73">
        <v>3</v>
      </c>
      <c r="N25" s="87">
        <v>108336</v>
      </c>
      <c r="O25" s="90" t="s">
        <v>2487</v>
      </c>
      <c r="P25" s="87">
        <v>118584</v>
      </c>
      <c r="Q25" s="89" t="s">
        <v>2488</v>
      </c>
      <c r="R25" s="87">
        <v>108336</v>
      </c>
      <c r="S25" s="90" t="s">
        <v>2489</v>
      </c>
      <c r="T25" s="73"/>
      <c r="U25" s="73"/>
      <c r="V25" s="73" t="s">
        <v>2490</v>
      </c>
      <c r="W25" s="84" t="s">
        <v>3113</v>
      </c>
      <c r="X25" s="87">
        <v>36112</v>
      </c>
      <c r="Y25" s="87">
        <v>36112</v>
      </c>
      <c r="Z25" s="84" t="s">
        <v>3113</v>
      </c>
      <c r="AA25" s="84" t="s">
        <v>3113</v>
      </c>
      <c r="AB25" s="84" t="s">
        <v>3113</v>
      </c>
      <c r="AC25" s="84" t="s">
        <v>3113</v>
      </c>
      <c r="AD25" s="87">
        <v>108336</v>
      </c>
      <c r="AE25" s="86" t="s">
        <v>3113</v>
      </c>
      <c r="AF25" s="86" t="s">
        <v>3113</v>
      </c>
      <c r="AG25" s="86" t="s">
        <v>3113</v>
      </c>
      <c r="AH25" s="86" t="s">
        <v>3113</v>
      </c>
      <c r="AI25" s="86" t="s">
        <v>3113</v>
      </c>
      <c r="AJ25" s="84" t="s">
        <v>1136</v>
      </c>
      <c r="AK25" s="84" t="s">
        <v>3113</v>
      </c>
    </row>
    <row r="26" spans="1:37" ht="67.5" customHeight="1">
      <c r="A26" s="84">
        <v>21</v>
      </c>
      <c r="B26" s="85" t="s">
        <v>1180</v>
      </c>
      <c r="C26" s="73" t="s">
        <v>2491</v>
      </c>
      <c r="D26" s="3" t="s">
        <v>2492</v>
      </c>
      <c r="E26" s="84" t="s">
        <v>2493</v>
      </c>
      <c r="F26" s="84" t="s">
        <v>1639</v>
      </c>
      <c r="G26" s="84" t="s">
        <v>1642</v>
      </c>
      <c r="H26" s="89" t="s">
        <v>2494</v>
      </c>
      <c r="I26" s="73" t="s">
        <v>2495</v>
      </c>
      <c r="J26" s="89" t="s">
        <v>2496</v>
      </c>
      <c r="K26" s="88" t="s">
        <v>2497</v>
      </c>
      <c r="L26" s="87">
        <v>145000</v>
      </c>
      <c r="M26" s="73">
        <v>9</v>
      </c>
      <c r="N26" s="98" t="s">
        <v>2498</v>
      </c>
      <c r="O26" s="90" t="s">
        <v>2499</v>
      </c>
      <c r="P26" s="98" t="s">
        <v>2500</v>
      </c>
      <c r="Q26" s="100" t="s">
        <v>2501</v>
      </c>
      <c r="R26" s="98" t="s">
        <v>2502</v>
      </c>
      <c r="S26" s="89" t="s">
        <v>2503</v>
      </c>
      <c r="T26" s="73"/>
      <c r="U26" s="73"/>
      <c r="V26" s="73" t="s">
        <v>2504</v>
      </c>
      <c r="W26" s="84" t="s">
        <v>3113</v>
      </c>
      <c r="X26" s="84" t="s">
        <v>3113</v>
      </c>
      <c r="Y26" s="84" t="s">
        <v>3113</v>
      </c>
      <c r="Z26" s="84" t="s">
        <v>3113</v>
      </c>
      <c r="AA26" s="84" t="s">
        <v>3113</v>
      </c>
      <c r="AB26" s="84" t="s">
        <v>3113</v>
      </c>
      <c r="AC26" s="84" t="s">
        <v>3113</v>
      </c>
      <c r="AD26" s="87">
        <v>142074</v>
      </c>
      <c r="AE26" s="86" t="s">
        <v>3113</v>
      </c>
      <c r="AF26" s="86" t="s">
        <v>3113</v>
      </c>
      <c r="AG26" s="86" t="s">
        <v>3113</v>
      </c>
      <c r="AH26" s="86" t="s">
        <v>3113</v>
      </c>
      <c r="AI26" s="86" t="s">
        <v>3113</v>
      </c>
      <c r="AJ26" s="84" t="s">
        <v>1136</v>
      </c>
      <c r="AK26" s="84" t="s">
        <v>3113</v>
      </c>
    </row>
    <row r="27" spans="1:37" ht="72">
      <c r="A27" s="84">
        <v>22</v>
      </c>
      <c r="B27" s="85" t="s">
        <v>1180</v>
      </c>
      <c r="C27" s="73" t="s">
        <v>2505</v>
      </c>
      <c r="D27" s="101" t="s">
        <v>2506</v>
      </c>
      <c r="E27" s="84"/>
      <c r="F27" s="84" t="s">
        <v>1639</v>
      </c>
      <c r="G27" s="84" t="s">
        <v>2507</v>
      </c>
      <c r="H27" s="84" t="s">
        <v>3113</v>
      </c>
      <c r="I27" s="73" t="s">
        <v>2484</v>
      </c>
      <c r="J27" s="89" t="s">
        <v>2508</v>
      </c>
      <c r="K27" s="102" t="s">
        <v>2509</v>
      </c>
      <c r="L27" s="87">
        <v>151355</v>
      </c>
      <c r="M27" s="73">
        <v>1</v>
      </c>
      <c r="N27" s="87">
        <v>163999.72</v>
      </c>
      <c r="O27" s="90" t="s">
        <v>2510</v>
      </c>
      <c r="P27" s="87"/>
      <c r="Q27" s="73"/>
      <c r="R27" s="87"/>
      <c r="S27" s="89"/>
      <c r="T27" s="73"/>
      <c r="U27" s="73"/>
      <c r="V27" s="73" t="s">
        <v>2511</v>
      </c>
      <c r="W27" s="84" t="s">
        <v>3113</v>
      </c>
      <c r="X27" s="84" t="s">
        <v>3113</v>
      </c>
      <c r="Y27" s="84" t="s">
        <v>3113</v>
      </c>
      <c r="Z27" s="84" t="s">
        <v>3113</v>
      </c>
      <c r="AA27" s="84" t="s">
        <v>3113</v>
      </c>
      <c r="AB27" s="84" t="s">
        <v>3113</v>
      </c>
      <c r="AC27" s="84" t="s">
        <v>3113</v>
      </c>
      <c r="AD27" s="87">
        <v>163999.72</v>
      </c>
      <c r="AE27" s="86" t="s">
        <v>3113</v>
      </c>
      <c r="AF27" s="86" t="s">
        <v>3113</v>
      </c>
      <c r="AG27" s="86" t="s">
        <v>3113</v>
      </c>
      <c r="AH27" s="86" t="s">
        <v>3113</v>
      </c>
      <c r="AI27" s="86" t="s">
        <v>3113</v>
      </c>
      <c r="AJ27" s="84" t="s">
        <v>1136</v>
      </c>
      <c r="AK27" s="84" t="s">
        <v>3113</v>
      </c>
    </row>
    <row r="28" spans="1:37" ht="60.75" customHeight="1">
      <c r="A28" s="84">
        <v>23</v>
      </c>
      <c r="B28" s="91" t="s">
        <v>3482</v>
      </c>
      <c r="C28" s="73" t="s">
        <v>2512</v>
      </c>
      <c r="D28" s="5" t="s">
        <v>2513</v>
      </c>
      <c r="E28" s="84" t="s">
        <v>2514</v>
      </c>
      <c r="F28" s="86" t="s">
        <v>1640</v>
      </c>
      <c r="G28" s="84" t="s">
        <v>3100</v>
      </c>
      <c r="H28" s="84" t="s">
        <v>3113</v>
      </c>
      <c r="I28" s="73" t="s">
        <v>2447</v>
      </c>
      <c r="J28" s="89" t="s">
        <v>2515</v>
      </c>
      <c r="K28" s="88" t="s">
        <v>2516</v>
      </c>
      <c r="L28" s="87">
        <v>98360.65</v>
      </c>
      <c r="M28" s="73">
        <v>3</v>
      </c>
      <c r="N28" s="87">
        <v>85583</v>
      </c>
      <c r="O28" s="90" t="s">
        <v>2517</v>
      </c>
      <c r="P28" s="87">
        <v>102602</v>
      </c>
      <c r="Q28" s="89" t="s">
        <v>2518</v>
      </c>
      <c r="R28" s="87">
        <v>85583</v>
      </c>
      <c r="S28" s="90" t="s">
        <v>2519</v>
      </c>
      <c r="T28" s="73"/>
      <c r="U28" s="73"/>
      <c r="V28" s="73" t="s">
        <v>2520</v>
      </c>
      <c r="W28" s="84" t="s">
        <v>3113</v>
      </c>
      <c r="X28" s="84" t="s">
        <v>3113</v>
      </c>
      <c r="Y28" s="84" t="s">
        <v>3113</v>
      </c>
      <c r="Z28" s="84" t="s">
        <v>3113</v>
      </c>
      <c r="AA28" s="84" t="s">
        <v>3113</v>
      </c>
      <c r="AB28" s="84" t="s">
        <v>3113</v>
      </c>
      <c r="AC28" s="84" t="s">
        <v>3113</v>
      </c>
      <c r="AD28" s="87">
        <v>85583</v>
      </c>
      <c r="AE28" s="86" t="s">
        <v>3113</v>
      </c>
      <c r="AF28" s="86" t="s">
        <v>3113</v>
      </c>
      <c r="AG28" s="86" t="s">
        <v>3113</v>
      </c>
      <c r="AH28" s="86" t="s">
        <v>3113</v>
      </c>
      <c r="AI28" s="86" t="s">
        <v>3113</v>
      </c>
      <c r="AJ28" s="84" t="s">
        <v>1136</v>
      </c>
      <c r="AK28" s="84" t="s">
        <v>3113</v>
      </c>
    </row>
    <row r="29" spans="1:37" ht="45">
      <c r="A29" s="84">
        <v>24</v>
      </c>
      <c r="B29" s="85" t="s">
        <v>1180</v>
      </c>
      <c r="C29" s="73" t="s">
        <v>2521</v>
      </c>
      <c r="D29" s="7" t="s">
        <v>2522</v>
      </c>
      <c r="E29" s="84" t="s">
        <v>2523</v>
      </c>
      <c r="F29" s="84" t="s">
        <v>2472</v>
      </c>
      <c r="G29" s="84" t="s">
        <v>1642</v>
      </c>
      <c r="H29" s="89" t="s">
        <v>2524</v>
      </c>
      <c r="I29" s="73" t="s">
        <v>2525</v>
      </c>
      <c r="J29" s="89" t="s">
        <v>2526</v>
      </c>
      <c r="K29" s="93" t="s">
        <v>2527</v>
      </c>
      <c r="L29" s="87">
        <v>173765.22</v>
      </c>
      <c r="M29" s="73">
        <v>8</v>
      </c>
      <c r="N29" s="87">
        <v>162581.67</v>
      </c>
      <c r="O29" s="90" t="s">
        <v>2528</v>
      </c>
      <c r="P29" s="87">
        <v>234794.73</v>
      </c>
      <c r="Q29" s="89" t="s">
        <v>2529</v>
      </c>
      <c r="R29" s="87">
        <v>119840.52</v>
      </c>
      <c r="S29" s="89" t="s">
        <v>2530</v>
      </c>
      <c r="T29" s="103" t="s">
        <v>2531</v>
      </c>
      <c r="U29" s="73"/>
      <c r="V29" s="73" t="s">
        <v>2532</v>
      </c>
      <c r="W29" s="84" t="s">
        <v>3113</v>
      </c>
      <c r="X29" s="84" t="s">
        <v>3113</v>
      </c>
      <c r="Y29" s="84" t="s">
        <v>3113</v>
      </c>
      <c r="Z29" s="84" t="s">
        <v>3113</v>
      </c>
      <c r="AA29" s="84" t="s">
        <v>3113</v>
      </c>
      <c r="AB29" s="84" t="s">
        <v>3113</v>
      </c>
      <c r="AC29" s="84" t="s">
        <v>3113</v>
      </c>
      <c r="AD29" s="87">
        <v>162581.67</v>
      </c>
      <c r="AE29" s="86" t="s">
        <v>3113</v>
      </c>
      <c r="AF29" s="86" t="s">
        <v>3113</v>
      </c>
      <c r="AG29" s="86" t="s">
        <v>3113</v>
      </c>
      <c r="AH29" s="86" t="s">
        <v>3113</v>
      </c>
      <c r="AI29" s="86" t="s">
        <v>3113</v>
      </c>
      <c r="AJ29" s="84" t="s">
        <v>1136</v>
      </c>
      <c r="AK29" s="84" t="s">
        <v>3113</v>
      </c>
    </row>
    <row r="30" spans="1:37" ht="58.5">
      <c r="A30" s="84">
        <v>25</v>
      </c>
      <c r="B30" s="91" t="s">
        <v>3482</v>
      </c>
      <c r="C30" s="73" t="s">
        <v>2533</v>
      </c>
      <c r="D30" s="4" t="s">
        <v>2534</v>
      </c>
      <c r="E30" s="84" t="s">
        <v>1236</v>
      </c>
      <c r="F30" s="86" t="s">
        <v>1640</v>
      </c>
      <c r="G30" s="84" t="s">
        <v>1642</v>
      </c>
      <c r="H30" s="89" t="s">
        <v>2535</v>
      </c>
      <c r="I30" s="73" t="s">
        <v>1233</v>
      </c>
      <c r="J30" s="89" t="s">
        <v>2536</v>
      </c>
      <c r="K30" s="93" t="s">
        <v>2250</v>
      </c>
      <c r="L30" s="87">
        <v>819672.13</v>
      </c>
      <c r="M30" s="73">
        <v>6</v>
      </c>
      <c r="N30" s="87">
        <v>310477.8</v>
      </c>
      <c r="O30" s="90" t="s">
        <v>2537</v>
      </c>
      <c r="P30" s="104" t="s">
        <v>2538</v>
      </c>
      <c r="Q30" s="102" t="s">
        <v>2539</v>
      </c>
      <c r="R30" s="104" t="s">
        <v>2540</v>
      </c>
      <c r="S30" s="102" t="s">
        <v>2541</v>
      </c>
      <c r="T30" s="73"/>
      <c r="U30" s="73"/>
      <c r="V30" s="73" t="s">
        <v>2542</v>
      </c>
      <c r="W30" s="84" t="s">
        <v>3113</v>
      </c>
      <c r="X30" s="84" t="s">
        <v>3113</v>
      </c>
      <c r="Y30" s="84" t="s">
        <v>3113</v>
      </c>
      <c r="Z30" s="84" t="s">
        <v>3113</v>
      </c>
      <c r="AA30" s="84" t="s">
        <v>3113</v>
      </c>
      <c r="AB30" s="84" t="s">
        <v>3113</v>
      </c>
      <c r="AC30" s="84" t="s">
        <v>3113</v>
      </c>
      <c r="AD30" s="87">
        <v>310477.8</v>
      </c>
      <c r="AE30" s="86" t="s">
        <v>3113</v>
      </c>
      <c r="AF30" s="86" t="s">
        <v>3113</v>
      </c>
      <c r="AG30" s="86" t="s">
        <v>3113</v>
      </c>
      <c r="AH30" s="86" t="s">
        <v>3113</v>
      </c>
      <c r="AI30" s="86" t="s">
        <v>3113</v>
      </c>
      <c r="AJ30" s="84" t="s">
        <v>1136</v>
      </c>
      <c r="AK30" s="94">
        <v>25449</v>
      </c>
    </row>
    <row r="31" spans="1:37" ht="33.75">
      <c r="A31" s="84">
        <v>26</v>
      </c>
      <c r="B31" s="85" t="s">
        <v>1180</v>
      </c>
      <c r="C31" s="73" t="s">
        <v>2543</v>
      </c>
      <c r="D31" s="105" t="s">
        <v>2544</v>
      </c>
      <c r="E31" s="84"/>
      <c r="F31" s="86" t="s">
        <v>1640</v>
      </c>
      <c r="G31" s="84" t="s">
        <v>2507</v>
      </c>
      <c r="H31" s="84" t="s">
        <v>3113</v>
      </c>
      <c r="I31" s="73" t="s">
        <v>1226</v>
      </c>
      <c r="J31" s="89" t="s">
        <v>2545</v>
      </c>
      <c r="K31" s="88" t="s">
        <v>2546</v>
      </c>
      <c r="L31" s="87">
        <v>662131</v>
      </c>
      <c r="M31" s="73">
        <v>1</v>
      </c>
      <c r="N31" s="87">
        <v>805309.8</v>
      </c>
      <c r="O31" s="90" t="s">
        <v>2547</v>
      </c>
      <c r="P31" s="87"/>
      <c r="Q31" s="73"/>
      <c r="R31" s="87"/>
      <c r="S31" s="89"/>
      <c r="T31" s="73"/>
      <c r="U31" s="73"/>
      <c r="V31" s="73" t="s">
        <v>2431</v>
      </c>
      <c r="W31" s="84" t="s">
        <v>3113</v>
      </c>
      <c r="X31" s="84" t="s">
        <v>3113</v>
      </c>
      <c r="Y31" s="84" t="s">
        <v>3113</v>
      </c>
      <c r="Z31" s="84" t="s">
        <v>3113</v>
      </c>
      <c r="AA31" s="84" t="s">
        <v>3113</v>
      </c>
      <c r="AB31" s="84" t="s">
        <v>3113</v>
      </c>
      <c r="AC31" s="84" t="s">
        <v>3113</v>
      </c>
      <c r="AD31" s="87">
        <v>805309.8</v>
      </c>
      <c r="AE31" s="86" t="s">
        <v>3113</v>
      </c>
      <c r="AF31" s="86" t="s">
        <v>3113</v>
      </c>
      <c r="AG31" s="86" t="s">
        <v>3113</v>
      </c>
      <c r="AH31" s="86" t="s">
        <v>3113</v>
      </c>
      <c r="AI31" s="86" t="s">
        <v>3113</v>
      </c>
      <c r="AJ31" s="84" t="s">
        <v>1136</v>
      </c>
      <c r="AK31" s="84" t="s">
        <v>3113</v>
      </c>
    </row>
    <row r="32" spans="1:37" ht="48">
      <c r="A32" s="84">
        <v>27</v>
      </c>
      <c r="B32" s="91" t="s">
        <v>3482</v>
      </c>
      <c r="C32" s="73" t="s">
        <v>2548</v>
      </c>
      <c r="D32" s="4" t="s">
        <v>2549</v>
      </c>
      <c r="E32" s="84" t="s">
        <v>1236</v>
      </c>
      <c r="F32" s="86" t="s">
        <v>1640</v>
      </c>
      <c r="G32" s="84" t="s">
        <v>1642</v>
      </c>
      <c r="H32" s="89" t="s">
        <v>2550</v>
      </c>
      <c r="I32" s="73" t="s">
        <v>2551</v>
      </c>
      <c r="J32" s="89" t="s">
        <v>2552</v>
      </c>
      <c r="K32" s="88" t="s">
        <v>2546</v>
      </c>
      <c r="L32" s="87">
        <v>148360.65</v>
      </c>
      <c r="M32" s="73">
        <v>7</v>
      </c>
      <c r="N32" s="87">
        <v>184232.2</v>
      </c>
      <c r="O32" s="90" t="s">
        <v>2553</v>
      </c>
      <c r="P32" s="87">
        <v>232092.8</v>
      </c>
      <c r="Q32" s="89" t="s">
        <v>2554</v>
      </c>
      <c r="R32" s="87">
        <v>182798.7</v>
      </c>
      <c r="S32" s="89" t="s">
        <v>2555</v>
      </c>
      <c r="T32" s="73"/>
      <c r="U32" s="73"/>
      <c r="V32" s="73" t="s">
        <v>2556</v>
      </c>
      <c r="W32" s="84" t="s">
        <v>3113</v>
      </c>
      <c r="X32" s="84" t="s">
        <v>3113</v>
      </c>
      <c r="Y32" s="84" t="s">
        <v>3113</v>
      </c>
      <c r="Z32" s="84" t="s">
        <v>3113</v>
      </c>
      <c r="AA32" s="84" t="s">
        <v>3113</v>
      </c>
      <c r="AB32" s="84" t="s">
        <v>3113</v>
      </c>
      <c r="AC32" s="84" t="s">
        <v>3113</v>
      </c>
      <c r="AD32" s="87">
        <v>184232.2</v>
      </c>
      <c r="AE32" s="86" t="s">
        <v>3113</v>
      </c>
      <c r="AF32" s="86" t="s">
        <v>3113</v>
      </c>
      <c r="AG32" s="73" t="s">
        <v>2557</v>
      </c>
      <c r="AH32" s="84" t="s">
        <v>3113</v>
      </c>
      <c r="AI32" s="84" t="s">
        <v>3113</v>
      </c>
      <c r="AJ32" s="84" t="s">
        <v>1136</v>
      </c>
      <c r="AK32" s="94">
        <v>0</v>
      </c>
    </row>
    <row r="33" spans="1:37" ht="90" customHeight="1">
      <c r="A33" s="84">
        <v>28</v>
      </c>
      <c r="B33" s="85" t="s">
        <v>1180</v>
      </c>
      <c r="C33" s="73" t="s">
        <v>2558</v>
      </c>
      <c r="D33" s="105" t="s">
        <v>2559</v>
      </c>
      <c r="E33" s="84"/>
      <c r="F33" s="86" t="s">
        <v>1640</v>
      </c>
      <c r="G33" s="84" t="s">
        <v>3462</v>
      </c>
      <c r="H33" s="84" t="s">
        <v>3113</v>
      </c>
      <c r="I33" s="73" t="s">
        <v>1267</v>
      </c>
      <c r="J33" s="89" t="s">
        <v>2560</v>
      </c>
      <c r="K33" s="88" t="s">
        <v>2546</v>
      </c>
      <c r="L33" s="87">
        <v>2964500</v>
      </c>
      <c r="M33" s="73">
        <v>1</v>
      </c>
      <c r="N33" s="87">
        <v>3615348</v>
      </c>
      <c r="O33" s="90" t="s">
        <v>2561</v>
      </c>
      <c r="P33" s="87"/>
      <c r="Q33" s="89"/>
      <c r="R33" s="87"/>
      <c r="S33" s="89"/>
      <c r="T33" s="73"/>
      <c r="U33" s="73"/>
      <c r="V33" s="73" t="s">
        <v>2525</v>
      </c>
      <c r="W33" s="84" t="s">
        <v>3113</v>
      </c>
      <c r="X33" s="84" t="s">
        <v>3113</v>
      </c>
      <c r="Y33" s="84" t="s">
        <v>3113</v>
      </c>
      <c r="Z33" s="84" t="s">
        <v>3113</v>
      </c>
      <c r="AA33" s="84" t="s">
        <v>3113</v>
      </c>
      <c r="AB33" s="84" t="s">
        <v>3113</v>
      </c>
      <c r="AC33" s="84" t="s">
        <v>3113</v>
      </c>
      <c r="AD33" s="87">
        <v>3615348</v>
      </c>
      <c r="AE33" s="86" t="s">
        <v>3113</v>
      </c>
      <c r="AF33" s="86" t="s">
        <v>3113</v>
      </c>
      <c r="AG33" s="86" t="s">
        <v>3113</v>
      </c>
      <c r="AH33" s="86" t="s">
        <v>3113</v>
      </c>
      <c r="AI33" s="86" t="s">
        <v>3113</v>
      </c>
      <c r="AJ33" s="84" t="s">
        <v>1136</v>
      </c>
      <c r="AK33" s="84" t="s">
        <v>3113</v>
      </c>
    </row>
    <row r="34" spans="1:37" ht="33.75">
      <c r="A34" s="84">
        <v>29</v>
      </c>
      <c r="B34" s="85" t="s">
        <v>1180</v>
      </c>
      <c r="C34" s="73" t="s">
        <v>2562</v>
      </c>
      <c r="D34" s="105" t="s">
        <v>2563</v>
      </c>
      <c r="E34" s="84"/>
      <c r="F34" s="86" t="s">
        <v>1640</v>
      </c>
      <c r="G34" s="84" t="s">
        <v>2507</v>
      </c>
      <c r="H34" s="84" t="s">
        <v>3113</v>
      </c>
      <c r="I34" s="73" t="s">
        <v>1267</v>
      </c>
      <c r="J34" s="89" t="s">
        <v>2564</v>
      </c>
      <c r="K34" s="88" t="s">
        <v>2546</v>
      </c>
      <c r="L34" s="87">
        <v>751639</v>
      </c>
      <c r="M34" s="73">
        <v>1</v>
      </c>
      <c r="N34" s="87">
        <v>916233.17</v>
      </c>
      <c r="O34" s="90" t="s">
        <v>2565</v>
      </c>
      <c r="P34" s="87"/>
      <c r="Q34" s="89"/>
      <c r="R34" s="87"/>
      <c r="S34" s="89"/>
      <c r="T34" s="73"/>
      <c r="U34" s="73"/>
      <c r="V34" s="73" t="s">
        <v>2566</v>
      </c>
      <c r="W34" s="84" t="s">
        <v>3113</v>
      </c>
      <c r="X34" s="84" t="s">
        <v>3113</v>
      </c>
      <c r="Y34" s="84" t="s">
        <v>3113</v>
      </c>
      <c r="Z34" s="84" t="s">
        <v>3113</v>
      </c>
      <c r="AA34" s="84" t="s">
        <v>3113</v>
      </c>
      <c r="AB34" s="84" t="s">
        <v>3113</v>
      </c>
      <c r="AC34" s="84" t="s">
        <v>3113</v>
      </c>
      <c r="AD34" s="87">
        <v>916233.17</v>
      </c>
      <c r="AE34" s="86" t="s">
        <v>3113</v>
      </c>
      <c r="AF34" s="86" t="s">
        <v>3113</v>
      </c>
      <c r="AG34" s="86" t="s">
        <v>3113</v>
      </c>
      <c r="AH34" s="86" t="s">
        <v>3113</v>
      </c>
      <c r="AI34" s="86" t="s">
        <v>3113</v>
      </c>
      <c r="AJ34" s="84" t="s">
        <v>1136</v>
      </c>
      <c r="AK34" s="84" t="s">
        <v>3113</v>
      </c>
    </row>
    <row r="35" spans="1:37" ht="30.75" customHeight="1">
      <c r="A35" s="84">
        <v>30</v>
      </c>
      <c r="B35" s="85" t="s">
        <v>1180</v>
      </c>
      <c r="C35" s="73" t="s">
        <v>2567</v>
      </c>
      <c r="D35" s="7" t="s">
        <v>2568</v>
      </c>
      <c r="E35" s="84" t="s">
        <v>2569</v>
      </c>
      <c r="F35" s="86" t="s">
        <v>1640</v>
      </c>
      <c r="G35" s="84" t="s">
        <v>1642</v>
      </c>
      <c r="H35" s="84" t="s">
        <v>3113</v>
      </c>
      <c r="I35" s="73" t="s">
        <v>2570</v>
      </c>
      <c r="J35" s="89" t="s">
        <v>2571</v>
      </c>
      <c r="K35" s="96" t="s">
        <v>2572</v>
      </c>
      <c r="L35" s="87">
        <v>55000</v>
      </c>
      <c r="M35" s="73">
        <v>5</v>
      </c>
      <c r="N35" s="87">
        <v>58634.12</v>
      </c>
      <c r="O35" s="106" t="s">
        <v>2573</v>
      </c>
      <c r="P35" s="87">
        <v>64210.17</v>
      </c>
      <c r="Q35" s="89" t="s">
        <v>2574</v>
      </c>
      <c r="R35" s="87">
        <v>58634.12</v>
      </c>
      <c r="S35" s="106" t="s">
        <v>2573</v>
      </c>
      <c r="T35" s="73"/>
      <c r="U35" s="73"/>
      <c r="V35" s="73" t="s">
        <v>2575</v>
      </c>
      <c r="W35" s="84" t="s">
        <v>3113</v>
      </c>
      <c r="X35" s="84" t="s">
        <v>3113</v>
      </c>
      <c r="Y35" s="84" t="s">
        <v>3113</v>
      </c>
      <c r="Z35" s="84" t="s">
        <v>3113</v>
      </c>
      <c r="AA35" s="84" t="s">
        <v>3113</v>
      </c>
      <c r="AB35" s="84" t="s">
        <v>3113</v>
      </c>
      <c r="AC35" s="84" t="s">
        <v>3113</v>
      </c>
      <c r="AD35" s="87">
        <v>58634.12</v>
      </c>
      <c r="AE35" s="86" t="s">
        <v>3113</v>
      </c>
      <c r="AF35" s="86" t="s">
        <v>3113</v>
      </c>
      <c r="AG35" s="73"/>
      <c r="AH35" s="73"/>
      <c r="AI35" s="73"/>
      <c r="AJ35" s="84" t="s">
        <v>1136</v>
      </c>
      <c r="AK35" s="84" t="s">
        <v>3113</v>
      </c>
    </row>
    <row r="36" spans="1:37" ht="28.5" customHeight="1">
      <c r="A36" s="84">
        <v>31</v>
      </c>
      <c r="B36" s="85" t="s">
        <v>1180</v>
      </c>
      <c r="C36" s="73" t="s">
        <v>2576</v>
      </c>
      <c r="D36" s="7" t="s">
        <v>2577</v>
      </c>
      <c r="E36" s="84"/>
      <c r="F36" s="86" t="s">
        <v>1640</v>
      </c>
      <c r="G36" s="84" t="s">
        <v>2578</v>
      </c>
      <c r="H36" s="89" t="s">
        <v>2579</v>
      </c>
      <c r="I36" s="73" t="s">
        <v>2580</v>
      </c>
      <c r="J36" s="73" t="s">
        <v>2581</v>
      </c>
      <c r="K36" s="88" t="s">
        <v>2546</v>
      </c>
      <c r="L36" s="87">
        <v>9508000</v>
      </c>
      <c r="M36" s="73">
        <v>3</v>
      </c>
      <c r="N36" s="87">
        <v>9628850</v>
      </c>
      <c r="O36" s="106" t="s">
        <v>2582</v>
      </c>
      <c r="P36" s="87">
        <v>9628850</v>
      </c>
      <c r="Q36" s="106" t="s">
        <v>2582</v>
      </c>
      <c r="R36" s="87">
        <v>8841950</v>
      </c>
      <c r="S36" s="89" t="s">
        <v>2583</v>
      </c>
      <c r="T36" s="73"/>
      <c r="U36" s="73"/>
      <c r="V36" s="73" t="s">
        <v>2584</v>
      </c>
      <c r="W36" s="84" t="s">
        <v>3113</v>
      </c>
      <c r="X36" s="84" t="s">
        <v>3113</v>
      </c>
      <c r="Y36" s="84" t="s">
        <v>3113</v>
      </c>
      <c r="Z36" s="84" t="s">
        <v>3113</v>
      </c>
      <c r="AA36" s="84" t="s">
        <v>3113</v>
      </c>
      <c r="AB36" s="84" t="s">
        <v>3113</v>
      </c>
      <c r="AC36" s="84" t="s">
        <v>3113</v>
      </c>
      <c r="AD36" s="87">
        <v>9628850</v>
      </c>
      <c r="AE36" s="86" t="s">
        <v>3113</v>
      </c>
      <c r="AF36" s="86" t="s">
        <v>3113</v>
      </c>
      <c r="AG36" s="73"/>
      <c r="AH36" s="73"/>
      <c r="AI36" s="73"/>
      <c r="AJ36" s="84" t="s">
        <v>1136</v>
      </c>
      <c r="AK36" s="84" t="s">
        <v>3113</v>
      </c>
    </row>
    <row r="37" spans="1:37" ht="48">
      <c r="A37" s="84">
        <v>32</v>
      </c>
      <c r="B37" s="91" t="s">
        <v>3482</v>
      </c>
      <c r="C37" s="73" t="s">
        <v>2585</v>
      </c>
      <c r="D37" s="7" t="s">
        <v>2586</v>
      </c>
      <c r="E37" s="84" t="s">
        <v>2587</v>
      </c>
      <c r="F37" s="86" t="s">
        <v>1640</v>
      </c>
      <c r="G37" s="84" t="s">
        <v>2588</v>
      </c>
      <c r="H37" s="84" t="s">
        <v>3113</v>
      </c>
      <c r="I37" s="73" t="s">
        <v>2570</v>
      </c>
      <c r="J37" s="89" t="s">
        <v>2589</v>
      </c>
      <c r="K37" s="88" t="s">
        <v>2590</v>
      </c>
      <c r="L37" s="87">
        <v>1475409.83</v>
      </c>
      <c r="M37" s="73">
        <v>5</v>
      </c>
      <c r="N37" s="87">
        <v>2044738.3</v>
      </c>
      <c r="O37" s="90" t="s">
        <v>2591</v>
      </c>
      <c r="P37" s="87">
        <v>2986846.64</v>
      </c>
      <c r="Q37" s="100" t="s">
        <v>2592</v>
      </c>
      <c r="R37" s="87">
        <v>2044738.3</v>
      </c>
      <c r="S37" s="90" t="s">
        <v>2593</v>
      </c>
      <c r="T37" s="73"/>
      <c r="U37" s="73"/>
      <c r="V37" s="73" t="s">
        <v>2594</v>
      </c>
      <c r="W37" s="84" t="s">
        <v>3113</v>
      </c>
      <c r="X37" s="84" t="s">
        <v>3113</v>
      </c>
      <c r="Y37" s="84" t="s">
        <v>3113</v>
      </c>
      <c r="Z37" s="84" t="s">
        <v>3113</v>
      </c>
      <c r="AA37" s="84" t="s">
        <v>3113</v>
      </c>
      <c r="AB37" s="84" t="s">
        <v>3113</v>
      </c>
      <c r="AC37" s="84" t="s">
        <v>3113</v>
      </c>
      <c r="AD37" s="87">
        <v>2044738.3</v>
      </c>
      <c r="AE37" s="86" t="s">
        <v>3113</v>
      </c>
      <c r="AF37" s="86" t="s">
        <v>3113</v>
      </c>
      <c r="AG37" s="107" t="s">
        <v>2595</v>
      </c>
      <c r="AH37" s="95" t="s">
        <v>1215</v>
      </c>
      <c r="AI37" s="86" t="s">
        <v>3113</v>
      </c>
      <c r="AJ37" s="84" t="s">
        <v>1136</v>
      </c>
      <c r="AK37" s="94" t="s">
        <v>3113</v>
      </c>
    </row>
    <row r="38" spans="1:37" ht="42" customHeight="1">
      <c r="A38" s="84">
        <v>33</v>
      </c>
      <c r="B38" s="85" t="s">
        <v>1180</v>
      </c>
      <c r="C38" s="73" t="s">
        <v>2596</v>
      </c>
      <c r="D38" s="7" t="s">
        <v>2597</v>
      </c>
      <c r="E38" s="84"/>
      <c r="F38" s="86" t="s">
        <v>1640</v>
      </c>
      <c r="G38" s="84" t="s">
        <v>2588</v>
      </c>
      <c r="H38" s="84" t="s">
        <v>3113</v>
      </c>
      <c r="I38" s="73" t="s">
        <v>1233</v>
      </c>
      <c r="J38" s="89" t="s">
        <v>2598</v>
      </c>
      <c r="K38" s="108" t="s">
        <v>2599</v>
      </c>
      <c r="L38" s="87">
        <v>1311475.4</v>
      </c>
      <c r="M38" s="73">
        <v>1</v>
      </c>
      <c r="N38" s="84" t="s">
        <v>3113</v>
      </c>
      <c r="O38" s="88" t="s">
        <v>2459</v>
      </c>
      <c r="P38" s="87"/>
      <c r="Q38" s="89"/>
      <c r="R38" s="87"/>
      <c r="S38" s="89"/>
      <c r="T38" s="73"/>
      <c r="U38" s="73"/>
      <c r="V38" s="73"/>
      <c r="W38" s="84" t="s">
        <v>3113</v>
      </c>
      <c r="X38" s="84" t="s">
        <v>3113</v>
      </c>
      <c r="Y38" s="84" t="s">
        <v>3113</v>
      </c>
      <c r="Z38" s="84" t="s">
        <v>3113</v>
      </c>
      <c r="AA38" s="84" t="s">
        <v>3113</v>
      </c>
      <c r="AB38" s="84" t="s">
        <v>3113</v>
      </c>
      <c r="AC38" s="84" t="s">
        <v>3113</v>
      </c>
      <c r="AD38" s="86" t="s">
        <v>3113</v>
      </c>
      <c r="AE38" s="86" t="s">
        <v>3113</v>
      </c>
      <c r="AF38" s="86" t="s">
        <v>3113</v>
      </c>
      <c r="AG38" s="86" t="s">
        <v>3113</v>
      </c>
      <c r="AH38" s="86" t="s">
        <v>3113</v>
      </c>
      <c r="AI38" s="86" t="s">
        <v>3113</v>
      </c>
      <c r="AJ38" s="86" t="s">
        <v>3113</v>
      </c>
      <c r="AK38" s="84" t="s">
        <v>3113</v>
      </c>
    </row>
    <row r="39" spans="1:37" ht="45">
      <c r="A39" s="84">
        <v>34</v>
      </c>
      <c r="B39" s="85" t="s">
        <v>1180</v>
      </c>
      <c r="C39" s="73" t="s">
        <v>2600</v>
      </c>
      <c r="D39" s="7" t="s">
        <v>2601</v>
      </c>
      <c r="E39" s="84" t="s">
        <v>2569</v>
      </c>
      <c r="F39" s="86" t="s">
        <v>1640</v>
      </c>
      <c r="G39" s="84" t="s">
        <v>1642</v>
      </c>
      <c r="H39" s="84" t="s">
        <v>3113</v>
      </c>
      <c r="I39" s="73" t="s">
        <v>2484</v>
      </c>
      <c r="J39" s="89" t="s">
        <v>2602</v>
      </c>
      <c r="K39" s="93" t="s">
        <v>2603</v>
      </c>
      <c r="L39" s="87">
        <v>40000</v>
      </c>
      <c r="M39" s="73">
        <v>7</v>
      </c>
      <c r="N39" s="87">
        <v>30268.08</v>
      </c>
      <c r="O39" s="90" t="s">
        <v>2604</v>
      </c>
      <c r="P39" s="87">
        <v>42089.63</v>
      </c>
      <c r="Q39" s="89" t="s">
        <v>2605</v>
      </c>
      <c r="R39" s="87">
        <v>30268.08</v>
      </c>
      <c r="S39" s="90" t="s">
        <v>2606</v>
      </c>
      <c r="T39" s="73"/>
      <c r="U39" s="73"/>
      <c r="V39" s="73" t="s">
        <v>1233</v>
      </c>
      <c r="W39" s="84" t="s">
        <v>3113</v>
      </c>
      <c r="X39" s="84" t="s">
        <v>3113</v>
      </c>
      <c r="Y39" s="84" t="s">
        <v>3113</v>
      </c>
      <c r="Z39" s="84" t="s">
        <v>3113</v>
      </c>
      <c r="AA39" s="84" t="s">
        <v>3113</v>
      </c>
      <c r="AB39" s="84" t="s">
        <v>3113</v>
      </c>
      <c r="AC39" s="84" t="s">
        <v>3113</v>
      </c>
      <c r="AD39" s="87">
        <v>30268.08</v>
      </c>
      <c r="AE39" s="86" t="s">
        <v>3113</v>
      </c>
      <c r="AF39" s="86" t="s">
        <v>3113</v>
      </c>
      <c r="AG39" s="86" t="s">
        <v>3113</v>
      </c>
      <c r="AH39" s="86" t="s">
        <v>3113</v>
      </c>
      <c r="AI39" s="86" t="s">
        <v>3113</v>
      </c>
      <c r="AJ39" s="84" t="s">
        <v>1136</v>
      </c>
      <c r="AK39" s="84" t="s">
        <v>3113</v>
      </c>
    </row>
    <row r="40" spans="1:37" ht="60">
      <c r="A40" s="84">
        <v>35</v>
      </c>
      <c r="B40" s="91" t="s">
        <v>3482</v>
      </c>
      <c r="C40" s="73" t="s">
        <v>2607</v>
      </c>
      <c r="D40" s="7" t="s">
        <v>2608</v>
      </c>
      <c r="E40" s="84"/>
      <c r="F40" s="84" t="s">
        <v>1639</v>
      </c>
      <c r="G40" s="84" t="s">
        <v>2507</v>
      </c>
      <c r="H40" s="84" t="s">
        <v>3113</v>
      </c>
      <c r="I40" s="73" t="s">
        <v>1267</v>
      </c>
      <c r="J40" s="89" t="s">
        <v>2564</v>
      </c>
      <c r="K40" s="88" t="s">
        <v>2311</v>
      </c>
      <c r="L40" s="87">
        <v>1121800</v>
      </c>
      <c r="M40" s="73">
        <v>1</v>
      </c>
      <c r="N40" s="87">
        <v>1305400</v>
      </c>
      <c r="O40" s="90" t="s">
        <v>2609</v>
      </c>
      <c r="P40" s="87"/>
      <c r="Q40" s="89"/>
      <c r="R40" s="87"/>
      <c r="S40" s="89"/>
      <c r="T40" s="73"/>
      <c r="U40" s="73"/>
      <c r="V40" s="73" t="s">
        <v>2610</v>
      </c>
      <c r="W40" s="84" t="s">
        <v>3113</v>
      </c>
      <c r="X40" s="84" t="s">
        <v>3113</v>
      </c>
      <c r="Y40" s="84" t="s">
        <v>3113</v>
      </c>
      <c r="Z40" s="84" t="s">
        <v>3113</v>
      </c>
      <c r="AA40" s="84" t="s">
        <v>3113</v>
      </c>
      <c r="AB40" s="84" t="s">
        <v>3113</v>
      </c>
      <c r="AC40" s="84" t="s">
        <v>3113</v>
      </c>
      <c r="AD40" s="87">
        <v>1305400</v>
      </c>
      <c r="AE40" s="86" t="s">
        <v>3113</v>
      </c>
      <c r="AF40" s="86" t="s">
        <v>3113</v>
      </c>
      <c r="AG40" s="86" t="s">
        <v>3113</v>
      </c>
      <c r="AH40" s="86" t="s">
        <v>3113</v>
      </c>
      <c r="AI40" s="86" t="s">
        <v>3113</v>
      </c>
      <c r="AJ40" s="84" t="s">
        <v>1136</v>
      </c>
      <c r="AK40" s="84" t="s">
        <v>3113</v>
      </c>
    </row>
    <row r="41" spans="1:37" ht="84">
      <c r="A41" s="84">
        <v>36</v>
      </c>
      <c r="B41" s="85" t="s">
        <v>1180</v>
      </c>
      <c r="C41" s="73" t="s">
        <v>2611</v>
      </c>
      <c r="D41" s="4" t="s">
        <v>2612</v>
      </c>
      <c r="E41" s="84" t="s">
        <v>2613</v>
      </c>
      <c r="F41" s="86" t="s">
        <v>1640</v>
      </c>
      <c r="G41" s="84" t="s">
        <v>3100</v>
      </c>
      <c r="H41" s="84" t="s">
        <v>3113</v>
      </c>
      <c r="I41" s="73" t="s">
        <v>2566</v>
      </c>
      <c r="J41" s="89" t="s">
        <v>2614</v>
      </c>
      <c r="K41" s="88" t="s">
        <v>2615</v>
      </c>
      <c r="L41" s="87">
        <v>426363.36</v>
      </c>
      <c r="M41" s="73">
        <v>4</v>
      </c>
      <c r="N41" s="87">
        <v>155789.12</v>
      </c>
      <c r="O41" s="90" t="s">
        <v>2616</v>
      </c>
      <c r="P41" s="87">
        <v>252191.08</v>
      </c>
      <c r="Q41" s="89" t="s">
        <v>2617</v>
      </c>
      <c r="R41" s="87">
        <v>155789.12</v>
      </c>
      <c r="S41" s="89" t="s">
        <v>2618</v>
      </c>
      <c r="T41" s="73"/>
      <c r="U41" s="73"/>
      <c r="V41" s="73" t="s">
        <v>2619</v>
      </c>
      <c r="W41" s="84" t="s">
        <v>3113</v>
      </c>
      <c r="X41" s="84" t="s">
        <v>3113</v>
      </c>
      <c r="Y41" s="84" t="s">
        <v>3113</v>
      </c>
      <c r="Z41" s="84" t="s">
        <v>3113</v>
      </c>
      <c r="AA41" s="84" t="s">
        <v>3113</v>
      </c>
      <c r="AB41" s="84" t="s">
        <v>3113</v>
      </c>
      <c r="AC41" s="84" t="s">
        <v>3113</v>
      </c>
      <c r="AD41" s="87">
        <v>155789.12</v>
      </c>
      <c r="AE41" s="86" t="s">
        <v>3113</v>
      </c>
      <c r="AF41" s="86" t="s">
        <v>3113</v>
      </c>
      <c r="AG41" s="86" t="s">
        <v>3113</v>
      </c>
      <c r="AH41" s="86" t="s">
        <v>3113</v>
      </c>
      <c r="AI41" s="86" t="s">
        <v>3113</v>
      </c>
      <c r="AJ41" s="84" t="s">
        <v>1136</v>
      </c>
      <c r="AK41" s="84" t="s">
        <v>3113</v>
      </c>
    </row>
    <row r="42" spans="1:37" ht="64.5" customHeight="1">
      <c r="A42" s="84">
        <v>37</v>
      </c>
      <c r="B42" s="91" t="s">
        <v>3482</v>
      </c>
      <c r="C42" s="73" t="s">
        <v>2620</v>
      </c>
      <c r="D42" s="105" t="s">
        <v>2621</v>
      </c>
      <c r="E42" s="84"/>
      <c r="F42" s="86" t="s">
        <v>1640</v>
      </c>
      <c r="G42" s="84" t="s">
        <v>2507</v>
      </c>
      <c r="H42" s="84" t="s">
        <v>3113</v>
      </c>
      <c r="I42" s="73" t="s">
        <v>2566</v>
      </c>
      <c r="J42" s="89" t="s">
        <v>2622</v>
      </c>
      <c r="K42" s="88" t="s">
        <v>2623</v>
      </c>
      <c r="L42" s="87">
        <v>245080</v>
      </c>
      <c r="M42" s="73">
        <v>1</v>
      </c>
      <c r="N42" s="87">
        <v>290027.67</v>
      </c>
      <c r="O42" s="90" t="s">
        <v>2624</v>
      </c>
      <c r="P42" s="87"/>
      <c r="Q42" s="89"/>
      <c r="R42" s="87"/>
      <c r="S42" s="89"/>
      <c r="T42" s="73"/>
      <c r="U42" s="73"/>
      <c r="V42" s="73" t="s">
        <v>2625</v>
      </c>
      <c r="W42" s="84" t="s">
        <v>3113</v>
      </c>
      <c r="X42" s="84" t="s">
        <v>3113</v>
      </c>
      <c r="Y42" s="84" t="s">
        <v>3113</v>
      </c>
      <c r="Z42" s="84" t="s">
        <v>3113</v>
      </c>
      <c r="AA42" s="84" t="s">
        <v>3113</v>
      </c>
      <c r="AB42" s="84" t="s">
        <v>3113</v>
      </c>
      <c r="AC42" s="84" t="s">
        <v>3113</v>
      </c>
      <c r="AD42" s="87">
        <v>290027.67</v>
      </c>
      <c r="AE42" s="86" t="s">
        <v>3113</v>
      </c>
      <c r="AF42" s="86" t="s">
        <v>3113</v>
      </c>
      <c r="AG42" s="86" t="s">
        <v>3113</v>
      </c>
      <c r="AH42" s="86" t="s">
        <v>3113</v>
      </c>
      <c r="AI42" s="86" t="s">
        <v>3113</v>
      </c>
      <c r="AJ42" s="84" t="s">
        <v>1136</v>
      </c>
      <c r="AK42" s="84" t="s">
        <v>3113</v>
      </c>
    </row>
    <row r="43" spans="1:37" ht="36">
      <c r="A43" s="84">
        <v>38</v>
      </c>
      <c r="B43" s="85" t="s">
        <v>1180</v>
      </c>
      <c r="C43" s="73" t="s">
        <v>2626</v>
      </c>
      <c r="D43" s="105" t="s">
        <v>2627</v>
      </c>
      <c r="E43" s="84"/>
      <c r="F43" s="86" t="s">
        <v>1640</v>
      </c>
      <c r="G43" s="84" t="s">
        <v>3462</v>
      </c>
      <c r="H43" s="84" t="s">
        <v>3113</v>
      </c>
      <c r="I43" s="73" t="s">
        <v>2628</v>
      </c>
      <c r="J43" s="89" t="s">
        <v>2629</v>
      </c>
      <c r="K43" s="88" t="s">
        <v>2572</v>
      </c>
      <c r="L43" s="87">
        <v>288000</v>
      </c>
      <c r="M43" s="73">
        <v>1</v>
      </c>
      <c r="N43" s="87">
        <v>324170.4</v>
      </c>
      <c r="O43" s="90" t="s">
        <v>2630</v>
      </c>
      <c r="P43" s="87"/>
      <c r="Q43" s="89"/>
      <c r="R43" s="87"/>
      <c r="S43" s="89"/>
      <c r="T43" s="73"/>
      <c r="U43" s="73"/>
      <c r="V43" s="73" t="s">
        <v>2631</v>
      </c>
      <c r="W43" s="84" t="s">
        <v>3113</v>
      </c>
      <c r="X43" s="84" t="s">
        <v>3113</v>
      </c>
      <c r="Y43" s="84" t="s">
        <v>3113</v>
      </c>
      <c r="Z43" s="84" t="s">
        <v>3113</v>
      </c>
      <c r="AA43" s="84" t="s">
        <v>3113</v>
      </c>
      <c r="AB43" s="84" t="s">
        <v>3113</v>
      </c>
      <c r="AC43" s="84" t="s">
        <v>3113</v>
      </c>
      <c r="AD43" s="87">
        <v>324570.4</v>
      </c>
      <c r="AE43" s="86" t="s">
        <v>3113</v>
      </c>
      <c r="AF43" s="86" t="s">
        <v>3113</v>
      </c>
      <c r="AG43" s="86" t="s">
        <v>3113</v>
      </c>
      <c r="AH43" s="86" t="s">
        <v>3113</v>
      </c>
      <c r="AI43" s="86" t="s">
        <v>3113</v>
      </c>
      <c r="AJ43" s="84" t="s">
        <v>1136</v>
      </c>
      <c r="AK43" s="84" t="s">
        <v>3113</v>
      </c>
    </row>
    <row r="44" spans="1:37" ht="72">
      <c r="A44" s="84">
        <v>39</v>
      </c>
      <c r="B44" s="85" t="s">
        <v>1180</v>
      </c>
      <c r="C44" s="73" t="s">
        <v>2632</v>
      </c>
      <c r="D44" s="7" t="s">
        <v>2633</v>
      </c>
      <c r="E44" s="84" t="s">
        <v>2634</v>
      </c>
      <c r="F44" s="86" t="s">
        <v>1640</v>
      </c>
      <c r="G44" s="84" t="s">
        <v>1642</v>
      </c>
      <c r="H44" s="89" t="s">
        <v>2635</v>
      </c>
      <c r="I44" s="73" t="s">
        <v>2470</v>
      </c>
      <c r="J44" s="89" t="s">
        <v>2636</v>
      </c>
      <c r="K44" s="88" t="s">
        <v>2637</v>
      </c>
      <c r="L44" s="87">
        <v>573770.5</v>
      </c>
      <c r="M44" s="73">
        <v>2</v>
      </c>
      <c r="N44" s="87">
        <v>567210.12</v>
      </c>
      <c r="O44" s="90" t="s">
        <v>2638</v>
      </c>
      <c r="P44" s="87">
        <v>849638.02</v>
      </c>
      <c r="Q44" s="89" t="s">
        <v>2639</v>
      </c>
      <c r="R44" s="87">
        <v>568210.12</v>
      </c>
      <c r="S44" s="90" t="s">
        <v>2640</v>
      </c>
      <c r="T44" s="73"/>
      <c r="U44" s="73"/>
      <c r="V44" s="73" t="s">
        <v>2641</v>
      </c>
      <c r="W44" s="84" t="s">
        <v>3113</v>
      </c>
      <c r="X44" s="84" t="s">
        <v>3113</v>
      </c>
      <c r="Y44" s="84" t="s">
        <v>3113</v>
      </c>
      <c r="Z44" s="84" t="s">
        <v>3113</v>
      </c>
      <c r="AA44" s="84" t="s">
        <v>3113</v>
      </c>
      <c r="AB44" s="84" t="s">
        <v>3113</v>
      </c>
      <c r="AC44" s="84" t="s">
        <v>3113</v>
      </c>
      <c r="AD44" s="87">
        <v>567210.12</v>
      </c>
      <c r="AE44" s="86" t="s">
        <v>3113</v>
      </c>
      <c r="AF44" s="86" t="s">
        <v>3113</v>
      </c>
      <c r="AG44" s="86" t="s">
        <v>3113</v>
      </c>
      <c r="AH44" s="86" t="s">
        <v>3113</v>
      </c>
      <c r="AI44" s="86" t="s">
        <v>3113</v>
      </c>
      <c r="AJ44" s="84" t="s">
        <v>1136</v>
      </c>
      <c r="AK44" s="84" t="s">
        <v>3113</v>
      </c>
    </row>
    <row r="45" spans="1:37" ht="57" customHeight="1">
      <c r="A45" s="84">
        <v>40</v>
      </c>
      <c r="B45" s="85" t="s">
        <v>1180</v>
      </c>
      <c r="C45" s="73" t="s">
        <v>2642</v>
      </c>
      <c r="D45" s="7" t="s">
        <v>2643</v>
      </c>
      <c r="E45" s="96" t="s">
        <v>2644</v>
      </c>
      <c r="F45" s="86" t="s">
        <v>1640</v>
      </c>
      <c r="G45" s="84" t="s">
        <v>3100</v>
      </c>
      <c r="H45" s="84" t="s">
        <v>3113</v>
      </c>
      <c r="I45" s="73" t="s">
        <v>2645</v>
      </c>
      <c r="J45" s="89" t="s">
        <v>2646</v>
      </c>
      <c r="K45" s="88" t="s">
        <v>2623</v>
      </c>
      <c r="L45" s="87">
        <v>68123.77</v>
      </c>
      <c r="M45" s="73">
        <v>4</v>
      </c>
      <c r="N45" s="87">
        <v>59014.74</v>
      </c>
      <c r="O45" s="90" t="s">
        <v>2647</v>
      </c>
      <c r="P45" s="87">
        <v>66034</v>
      </c>
      <c r="Q45" s="89" t="s">
        <v>2648</v>
      </c>
      <c r="R45" s="87">
        <v>58085.66</v>
      </c>
      <c r="S45" s="89" t="s">
        <v>2649</v>
      </c>
      <c r="T45" s="73"/>
      <c r="U45" s="73"/>
      <c r="V45" s="73" t="s">
        <v>2628</v>
      </c>
      <c r="W45" s="84" t="s">
        <v>3113</v>
      </c>
      <c r="X45" s="84" t="s">
        <v>3113</v>
      </c>
      <c r="Y45" s="84" t="s">
        <v>3113</v>
      </c>
      <c r="Z45" s="84" t="s">
        <v>3113</v>
      </c>
      <c r="AA45" s="84" t="s">
        <v>3113</v>
      </c>
      <c r="AB45" s="84" t="s">
        <v>3113</v>
      </c>
      <c r="AC45" s="84" t="s">
        <v>3113</v>
      </c>
      <c r="AD45" s="87">
        <v>59014.74</v>
      </c>
      <c r="AE45" s="86" t="s">
        <v>3113</v>
      </c>
      <c r="AF45" s="86" t="s">
        <v>3113</v>
      </c>
      <c r="AG45" s="86" t="s">
        <v>3113</v>
      </c>
      <c r="AH45" s="86" t="s">
        <v>3113</v>
      </c>
      <c r="AI45" s="86" t="s">
        <v>3113</v>
      </c>
      <c r="AJ45" s="84" t="s">
        <v>1136</v>
      </c>
      <c r="AK45" s="84" t="s">
        <v>3113</v>
      </c>
    </row>
    <row r="46" spans="1:37" ht="120">
      <c r="A46" s="84">
        <v>41</v>
      </c>
      <c r="B46" s="91" t="s">
        <v>3482</v>
      </c>
      <c r="C46" s="73" t="s">
        <v>2650</v>
      </c>
      <c r="D46" s="7" t="s">
        <v>2651</v>
      </c>
      <c r="E46" s="84" t="s">
        <v>2652</v>
      </c>
      <c r="F46" s="84" t="s">
        <v>1639</v>
      </c>
      <c r="G46" s="84" t="s">
        <v>2507</v>
      </c>
      <c r="H46" s="84" t="s">
        <v>3113</v>
      </c>
      <c r="I46" s="73" t="s">
        <v>2484</v>
      </c>
      <c r="J46" s="89" t="s">
        <v>2653</v>
      </c>
      <c r="K46" s="88" t="s">
        <v>2654</v>
      </c>
      <c r="L46" s="87">
        <v>901600</v>
      </c>
      <c r="M46" s="73">
        <v>1</v>
      </c>
      <c r="N46" s="87">
        <v>1050000.32</v>
      </c>
      <c r="O46" s="90" t="s">
        <v>2655</v>
      </c>
      <c r="P46" s="87"/>
      <c r="Q46" s="89"/>
      <c r="R46" s="87"/>
      <c r="S46" s="89"/>
      <c r="T46" s="73"/>
      <c r="U46" s="73"/>
      <c r="V46" s="73" t="s">
        <v>2542</v>
      </c>
      <c r="W46" s="84" t="s">
        <v>3113</v>
      </c>
      <c r="X46" s="84" t="s">
        <v>3113</v>
      </c>
      <c r="Y46" s="84" t="s">
        <v>3113</v>
      </c>
      <c r="Z46" s="84" t="s">
        <v>3113</v>
      </c>
      <c r="AA46" s="84" t="s">
        <v>3113</v>
      </c>
      <c r="AB46" s="84" t="s">
        <v>3113</v>
      </c>
      <c r="AC46" s="84" t="s">
        <v>3113</v>
      </c>
      <c r="AD46" s="87">
        <v>1050000.32</v>
      </c>
      <c r="AE46" s="86" t="s">
        <v>3113</v>
      </c>
      <c r="AF46" s="86" t="s">
        <v>3113</v>
      </c>
      <c r="AG46" s="86" t="s">
        <v>3113</v>
      </c>
      <c r="AH46" s="86" t="s">
        <v>3113</v>
      </c>
      <c r="AI46" s="86" t="s">
        <v>3113</v>
      </c>
      <c r="AJ46" s="84" t="s">
        <v>1136</v>
      </c>
      <c r="AK46" s="84" t="s">
        <v>3113</v>
      </c>
    </row>
    <row r="47" spans="1:37" ht="29.25" customHeight="1">
      <c r="A47" s="84">
        <v>42</v>
      </c>
      <c r="B47" s="85" t="s">
        <v>1180</v>
      </c>
      <c r="C47" s="73" t="s">
        <v>2656</v>
      </c>
      <c r="D47" s="7" t="s">
        <v>2657</v>
      </c>
      <c r="E47" s="84" t="s">
        <v>2569</v>
      </c>
      <c r="F47" s="86" t="s">
        <v>1640</v>
      </c>
      <c r="G47" s="84" t="s">
        <v>3100</v>
      </c>
      <c r="H47" s="84" t="s">
        <v>3113</v>
      </c>
      <c r="I47" s="73" t="s">
        <v>2431</v>
      </c>
      <c r="J47" s="89" t="s">
        <v>2658</v>
      </c>
      <c r="K47" s="88" t="s">
        <v>2659</v>
      </c>
      <c r="L47" s="87">
        <v>39401</v>
      </c>
      <c r="M47" s="73">
        <v>6</v>
      </c>
      <c r="N47" s="87">
        <v>50486.89</v>
      </c>
      <c r="O47" s="106" t="s">
        <v>2660</v>
      </c>
      <c r="P47" s="87">
        <v>128181.55</v>
      </c>
      <c r="Q47" s="109" t="s">
        <v>2661</v>
      </c>
      <c r="R47" s="87">
        <v>50486.89</v>
      </c>
      <c r="S47" s="106" t="s">
        <v>2662</v>
      </c>
      <c r="T47" s="73"/>
      <c r="U47" s="73"/>
      <c r="V47" s="73" t="s">
        <v>2625</v>
      </c>
      <c r="W47" s="84" t="s">
        <v>3113</v>
      </c>
      <c r="X47" s="84" t="s">
        <v>3113</v>
      </c>
      <c r="Y47" s="84" t="s">
        <v>3113</v>
      </c>
      <c r="Z47" s="84" t="s">
        <v>3113</v>
      </c>
      <c r="AA47" s="84" t="s">
        <v>3113</v>
      </c>
      <c r="AB47" s="84" t="s">
        <v>3113</v>
      </c>
      <c r="AC47" s="84" t="s">
        <v>3113</v>
      </c>
      <c r="AD47" s="87">
        <v>50486.89</v>
      </c>
      <c r="AE47" s="86" t="s">
        <v>3113</v>
      </c>
      <c r="AF47" s="86" t="s">
        <v>3113</v>
      </c>
      <c r="AG47" s="86" t="s">
        <v>3113</v>
      </c>
      <c r="AH47" s="86" t="s">
        <v>3113</v>
      </c>
      <c r="AI47" s="86" t="s">
        <v>3113</v>
      </c>
      <c r="AJ47" s="84" t="s">
        <v>1136</v>
      </c>
      <c r="AK47" s="84" t="s">
        <v>3113</v>
      </c>
    </row>
    <row r="48" spans="1:37" ht="36">
      <c r="A48" s="84">
        <v>43</v>
      </c>
      <c r="B48" s="85" t="s">
        <v>1180</v>
      </c>
      <c r="C48" s="73" t="s">
        <v>2663</v>
      </c>
      <c r="D48" s="7" t="s">
        <v>2664</v>
      </c>
      <c r="E48" s="84"/>
      <c r="F48" s="86" t="s">
        <v>1640</v>
      </c>
      <c r="G48" s="84" t="s">
        <v>3100</v>
      </c>
      <c r="H48" s="84" t="s">
        <v>3113</v>
      </c>
      <c r="I48" s="73" t="s">
        <v>2431</v>
      </c>
      <c r="J48" s="89" t="s">
        <v>2665</v>
      </c>
      <c r="K48" s="84" t="s">
        <v>3113</v>
      </c>
      <c r="L48" s="87">
        <v>36626</v>
      </c>
      <c r="M48" s="73">
        <v>1</v>
      </c>
      <c r="N48" s="84" t="s">
        <v>3113</v>
      </c>
      <c r="O48" s="88" t="s">
        <v>2666</v>
      </c>
      <c r="P48" s="87"/>
      <c r="Q48" s="89"/>
      <c r="R48" s="87"/>
      <c r="S48" s="89"/>
      <c r="T48" s="73"/>
      <c r="U48" s="73"/>
      <c r="V48" s="73"/>
      <c r="W48" s="84" t="s">
        <v>3113</v>
      </c>
      <c r="X48" s="84" t="s">
        <v>3113</v>
      </c>
      <c r="Y48" s="84" t="s">
        <v>3113</v>
      </c>
      <c r="Z48" s="84" t="s">
        <v>3113</v>
      </c>
      <c r="AA48" s="84" t="s">
        <v>3113</v>
      </c>
      <c r="AB48" s="84" t="s">
        <v>3113</v>
      </c>
      <c r="AC48" s="84" t="s">
        <v>3113</v>
      </c>
      <c r="AD48" s="86" t="s">
        <v>3113</v>
      </c>
      <c r="AE48" s="86" t="s">
        <v>3113</v>
      </c>
      <c r="AF48" s="86" t="s">
        <v>3113</v>
      </c>
      <c r="AG48" s="86" t="s">
        <v>3113</v>
      </c>
      <c r="AH48" s="86" t="s">
        <v>3113</v>
      </c>
      <c r="AI48" s="86" t="s">
        <v>3113</v>
      </c>
      <c r="AJ48" s="86" t="s">
        <v>3113</v>
      </c>
      <c r="AK48" s="84" t="s">
        <v>3113</v>
      </c>
    </row>
    <row r="49" spans="1:37" ht="60">
      <c r="A49" s="84">
        <v>44</v>
      </c>
      <c r="B49" s="91" t="s">
        <v>3482</v>
      </c>
      <c r="C49" s="73" t="s">
        <v>2667</v>
      </c>
      <c r="D49" s="7" t="s">
        <v>2668</v>
      </c>
      <c r="E49" s="84" t="s">
        <v>2652</v>
      </c>
      <c r="F49" s="86" t="s">
        <v>1640</v>
      </c>
      <c r="G49" s="84" t="s">
        <v>1642</v>
      </c>
      <c r="H49" s="89" t="s">
        <v>2669</v>
      </c>
      <c r="I49" s="73" t="s">
        <v>2670</v>
      </c>
      <c r="J49" s="89" t="s">
        <v>2671</v>
      </c>
      <c r="K49" s="110" t="s">
        <v>2672</v>
      </c>
      <c r="L49" s="87">
        <v>17975680</v>
      </c>
      <c r="M49" s="84" t="s">
        <v>3113</v>
      </c>
      <c r="N49" s="84" t="s">
        <v>3113</v>
      </c>
      <c r="O49" s="88" t="s">
        <v>2673</v>
      </c>
      <c r="P49" s="87"/>
      <c r="Q49" s="89"/>
      <c r="R49" s="87"/>
      <c r="S49" s="89"/>
      <c r="T49" s="73" t="s">
        <v>2674</v>
      </c>
      <c r="U49" s="89" t="s">
        <v>2675</v>
      </c>
      <c r="V49" s="73"/>
      <c r="W49" s="84" t="s">
        <v>3113</v>
      </c>
      <c r="X49" s="84" t="s">
        <v>3113</v>
      </c>
      <c r="Y49" s="84" t="s">
        <v>3113</v>
      </c>
      <c r="Z49" s="84" t="s">
        <v>3113</v>
      </c>
      <c r="AA49" s="84" t="s">
        <v>3113</v>
      </c>
      <c r="AB49" s="84" t="s">
        <v>3113</v>
      </c>
      <c r="AC49" s="84" t="s">
        <v>3113</v>
      </c>
      <c r="AD49" s="84" t="s">
        <v>3113</v>
      </c>
      <c r="AE49" s="86" t="s">
        <v>3113</v>
      </c>
      <c r="AF49" s="84" t="s">
        <v>3113</v>
      </c>
      <c r="AG49" s="84" t="s">
        <v>3113</v>
      </c>
      <c r="AH49" s="84" t="s">
        <v>3113</v>
      </c>
      <c r="AI49" s="84" t="s">
        <v>3113</v>
      </c>
      <c r="AJ49" s="84" t="s">
        <v>3113</v>
      </c>
      <c r="AK49" s="84" t="s">
        <v>3113</v>
      </c>
    </row>
    <row r="50" spans="1:37" ht="58.5" customHeight="1">
      <c r="A50" s="84">
        <v>45</v>
      </c>
      <c r="B50" s="85" t="s">
        <v>1180</v>
      </c>
      <c r="C50" s="73" t="s">
        <v>2676</v>
      </c>
      <c r="D50" s="7" t="s">
        <v>2677</v>
      </c>
      <c r="E50" s="84"/>
      <c r="F50" s="84" t="s">
        <v>1639</v>
      </c>
      <c r="G50" s="84" t="s">
        <v>3100</v>
      </c>
      <c r="H50" s="84" t="s">
        <v>3113</v>
      </c>
      <c r="I50" s="73" t="s">
        <v>2678</v>
      </c>
      <c r="J50" s="89" t="s">
        <v>2679</v>
      </c>
      <c r="K50" s="88" t="s">
        <v>2654</v>
      </c>
      <c r="L50" s="87">
        <v>56166.79</v>
      </c>
      <c r="M50" s="73">
        <v>4</v>
      </c>
      <c r="N50" s="98" t="s">
        <v>2680</v>
      </c>
      <c r="O50" s="90" t="s">
        <v>2681</v>
      </c>
      <c r="P50" s="98" t="s">
        <v>2682</v>
      </c>
      <c r="Q50" s="89" t="s">
        <v>2683</v>
      </c>
      <c r="R50" s="98" t="s">
        <v>2680</v>
      </c>
      <c r="S50" s="90" t="s">
        <v>2684</v>
      </c>
      <c r="T50" s="73"/>
      <c r="U50" s="73"/>
      <c r="V50" s="73" t="s">
        <v>2575</v>
      </c>
      <c r="W50" s="84" t="s">
        <v>3113</v>
      </c>
      <c r="X50" s="84" t="s">
        <v>3113</v>
      </c>
      <c r="Y50" s="84" t="s">
        <v>3113</v>
      </c>
      <c r="Z50" s="84" t="s">
        <v>3113</v>
      </c>
      <c r="AA50" s="84" t="s">
        <v>3113</v>
      </c>
      <c r="AB50" s="84" t="s">
        <v>3113</v>
      </c>
      <c r="AC50" s="84" t="s">
        <v>3113</v>
      </c>
      <c r="AD50" s="87">
        <v>37155.79</v>
      </c>
      <c r="AE50" s="86" t="s">
        <v>3113</v>
      </c>
      <c r="AF50" s="84" t="s">
        <v>3113</v>
      </c>
      <c r="AG50" s="84" t="s">
        <v>3113</v>
      </c>
      <c r="AH50" s="84" t="s">
        <v>3113</v>
      </c>
      <c r="AI50" s="84" t="s">
        <v>3113</v>
      </c>
      <c r="AJ50" s="84" t="s">
        <v>1136</v>
      </c>
      <c r="AK50" s="84" t="s">
        <v>3113</v>
      </c>
    </row>
    <row r="51" spans="1:37" ht="84">
      <c r="A51" s="84">
        <v>46</v>
      </c>
      <c r="B51" s="91" t="s">
        <v>3482</v>
      </c>
      <c r="C51" s="73" t="s">
        <v>2685</v>
      </c>
      <c r="D51" s="24" t="s">
        <v>2686</v>
      </c>
      <c r="E51" s="84"/>
      <c r="F51" s="84" t="s">
        <v>1639</v>
      </c>
      <c r="G51" s="84" t="s">
        <v>3462</v>
      </c>
      <c r="H51" s="84" t="s">
        <v>3113</v>
      </c>
      <c r="I51" s="84" t="s">
        <v>3113</v>
      </c>
      <c r="J51" s="84" t="s">
        <v>3113</v>
      </c>
      <c r="K51" s="84" t="s">
        <v>3113</v>
      </c>
      <c r="L51" s="87">
        <v>90170</v>
      </c>
      <c r="M51" s="73">
        <v>1</v>
      </c>
      <c r="N51" s="84" t="s">
        <v>3113</v>
      </c>
      <c r="O51" s="88" t="s">
        <v>2687</v>
      </c>
      <c r="P51" s="87"/>
      <c r="Q51" s="89"/>
      <c r="R51" s="87"/>
      <c r="S51" s="89"/>
      <c r="T51" s="73"/>
      <c r="U51" s="73"/>
      <c r="V51" s="73"/>
      <c r="W51" s="84" t="s">
        <v>3113</v>
      </c>
      <c r="X51" s="84" t="s">
        <v>3113</v>
      </c>
      <c r="Y51" s="84" t="s">
        <v>3113</v>
      </c>
      <c r="Z51" s="84" t="s">
        <v>3113</v>
      </c>
      <c r="AA51" s="84" t="s">
        <v>3113</v>
      </c>
      <c r="AB51" s="84" t="s">
        <v>3113</v>
      </c>
      <c r="AC51" s="84" t="s">
        <v>3113</v>
      </c>
      <c r="AD51" s="86" t="s">
        <v>3113</v>
      </c>
      <c r="AE51" s="86" t="s">
        <v>3113</v>
      </c>
      <c r="AF51" s="84" t="s">
        <v>3113</v>
      </c>
      <c r="AG51" s="84" t="s">
        <v>3113</v>
      </c>
      <c r="AH51" s="84" t="s">
        <v>3113</v>
      </c>
      <c r="AI51" s="84" t="s">
        <v>3113</v>
      </c>
      <c r="AJ51" s="84" t="s">
        <v>3113</v>
      </c>
      <c r="AK51" s="84" t="s">
        <v>3113</v>
      </c>
    </row>
    <row r="52" spans="1:37" ht="40.5" customHeight="1">
      <c r="A52" s="84">
        <v>47</v>
      </c>
      <c r="B52" s="91" t="s">
        <v>3482</v>
      </c>
      <c r="C52" s="73" t="s">
        <v>2688</v>
      </c>
      <c r="D52" s="24" t="s">
        <v>2689</v>
      </c>
      <c r="E52" s="84"/>
      <c r="F52" s="86" t="s">
        <v>1640</v>
      </c>
      <c r="G52" s="84" t="s">
        <v>3462</v>
      </c>
      <c r="H52" s="84" t="s">
        <v>3113</v>
      </c>
      <c r="I52" s="73" t="s">
        <v>2625</v>
      </c>
      <c r="J52" s="89" t="s">
        <v>2690</v>
      </c>
      <c r="K52" s="93" t="s">
        <v>2691</v>
      </c>
      <c r="L52" s="87">
        <v>109060</v>
      </c>
      <c r="M52" s="73">
        <v>1</v>
      </c>
      <c r="N52" s="87">
        <v>116694.2</v>
      </c>
      <c r="O52" s="90" t="s">
        <v>2692</v>
      </c>
      <c r="P52" s="87"/>
      <c r="Q52" s="89"/>
      <c r="R52" s="87"/>
      <c r="S52" s="89"/>
      <c r="T52" s="73"/>
      <c r="U52" s="73"/>
      <c r="V52" s="73" t="s">
        <v>2693</v>
      </c>
      <c r="W52" s="84" t="s">
        <v>3113</v>
      </c>
      <c r="X52" s="84" t="s">
        <v>3113</v>
      </c>
      <c r="Y52" s="84" t="s">
        <v>3113</v>
      </c>
      <c r="Z52" s="84" t="s">
        <v>3113</v>
      </c>
      <c r="AA52" s="84" t="s">
        <v>3113</v>
      </c>
      <c r="AB52" s="84" t="s">
        <v>3113</v>
      </c>
      <c r="AC52" s="84" t="s">
        <v>3113</v>
      </c>
      <c r="AD52" s="87">
        <v>116694.2</v>
      </c>
      <c r="AE52" s="86" t="s">
        <v>3113</v>
      </c>
      <c r="AF52" s="84" t="s">
        <v>3113</v>
      </c>
      <c r="AG52" s="84" t="s">
        <v>3113</v>
      </c>
      <c r="AH52" s="84" t="s">
        <v>3113</v>
      </c>
      <c r="AI52" s="84" t="s">
        <v>3113</v>
      </c>
      <c r="AJ52" s="84" t="s">
        <v>1136</v>
      </c>
      <c r="AK52" s="84" t="s">
        <v>3113</v>
      </c>
    </row>
    <row r="53" spans="1:37" ht="42.75" customHeight="1">
      <c r="A53" s="84">
        <v>48</v>
      </c>
      <c r="B53" s="85" t="s">
        <v>1180</v>
      </c>
      <c r="C53" s="73" t="s">
        <v>2694</v>
      </c>
      <c r="D53" s="7" t="s">
        <v>76</v>
      </c>
      <c r="E53" s="84"/>
      <c r="F53" s="86" t="s">
        <v>1640</v>
      </c>
      <c r="G53" s="84" t="s">
        <v>3100</v>
      </c>
      <c r="H53" s="84" t="s">
        <v>3113</v>
      </c>
      <c r="I53" s="73" t="s">
        <v>2695</v>
      </c>
      <c r="J53" s="89" t="s">
        <v>2696</v>
      </c>
      <c r="K53" s="88" t="s">
        <v>2697</v>
      </c>
      <c r="L53" s="87">
        <v>43000</v>
      </c>
      <c r="M53" s="73">
        <v>7</v>
      </c>
      <c r="N53" s="84" t="s">
        <v>3113</v>
      </c>
      <c r="O53" s="88" t="s">
        <v>2698</v>
      </c>
      <c r="P53" s="87"/>
      <c r="Q53" s="89"/>
      <c r="R53" s="87"/>
      <c r="S53" s="89"/>
      <c r="T53" s="73"/>
      <c r="U53" s="73"/>
      <c r="V53" s="73"/>
      <c r="W53" s="84" t="s">
        <v>3113</v>
      </c>
      <c r="X53" s="84" t="s">
        <v>3113</v>
      </c>
      <c r="Y53" s="84" t="s">
        <v>3113</v>
      </c>
      <c r="Z53" s="84" t="s">
        <v>3113</v>
      </c>
      <c r="AA53" s="84" t="s">
        <v>3113</v>
      </c>
      <c r="AB53" s="84" t="s">
        <v>3113</v>
      </c>
      <c r="AC53" s="84" t="s">
        <v>3113</v>
      </c>
      <c r="AD53" s="86" t="s">
        <v>3113</v>
      </c>
      <c r="AE53" s="86" t="s">
        <v>3113</v>
      </c>
      <c r="AF53" s="84" t="s">
        <v>3113</v>
      </c>
      <c r="AG53" s="84" t="s">
        <v>3113</v>
      </c>
      <c r="AH53" s="84" t="s">
        <v>3113</v>
      </c>
      <c r="AI53" s="84" t="s">
        <v>3113</v>
      </c>
      <c r="AJ53" s="84" t="s">
        <v>3113</v>
      </c>
      <c r="AK53" s="84" t="s">
        <v>3113</v>
      </c>
    </row>
    <row r="54" spans="1:37" ht="56.25">
      <c r="A54" s="84">
        <v>49</v>
      </c>
      <c r="B54" s="85" t="s">
        <v>3090</v>
      </c>
      <c r="C54" s="73" t="s">
        <v>2699</v>
      </c>
      <c r="D54" s="7" t="s">
        <v>2700</v>
      </c>
      <c r="E54" s="84"/>
      <c r="F54" s="84" t="s">
        <v>1639</v>
      </c>
      <c r="G54" s="84" t="s">
        <v>1642</v>
      </c>
      <c r="H54" s="89" t="s">
        <v>2701</v>
      </c>
      <c r="I54" s="73" t="s">
        <v>2702</v>
      </c>
      <c r="J54" s="89" t="s">
        <v>2703</v>
      </c>
      <c r="K54" s="88" t="s">
        <v>2697</v>
      </c>
      <c r="L54" s="87">
        <v>1212322</v>
      </c>
      <c r="M54" s="73">
        <v>1</v>
      </c>
      <c r="N54" s="87">
        <v>1478779.52</v>
      </c>
      <c r="O54" s="90" t="s">
        <v>2704</v>
      </c>
      <c r="P54" s="87"/>
      <c r="Q54" s="89"/>
      <c r="R54" s="87"/>
      <c r="S54" s="89"/>
      <c r="T54" s="73"/>
      <c r="U54" s="73"/>
      <c r="V54" s="73" t="s">
        <v>2705</v>
      </c>
      <c r="W54" s="84" t="s">
        <v>3113</v>
      </c>
      <c r="X54" s="84" t="s">
        <v>3113</v>
      </c>
      <c r="Y54" s="84" t="s">
        <v>3113</v>
      </c>
      <c r="Z54" s="84" t="s">
        <v>3113</v>
      </c>
      <c r="AA54" s="84" t="s">
        <v>3113</v>
      </c>
      <c r="AB54" s="84" t="s">
        <v>3113</v>
      </c>
      <c r="AC54" s="84" t="s">
        <v>3113</v>
      </c>
      <c r="AD54" s="87">
        <v>1478779.52</v>
      </c>
      <c r="AE54" s="86" t="s">
        <v>3113</v>
      </c>
      <c r="AF54" s="84" t="s">
        <v>3113</v>
      </c>
      <c r="AG54" s="84" t="s">
        <v>3113</v>
      </c>
      <c r="AH54" s="84" t="s">
        <v>3113</v>
      </c>
      <c r="AI54" s="84" t="s">
        <v>3113</v>
      </c>
      <c r="AJ54" s="84" t="s">
        <v>1136</v>
      </c>
      <c r="AK54" s="84" t="s">
        <v>3113</v>
      </c>
    </row>
    <row r="55" spans="1:37" ht="63.75">
      <c r="A55" s="84">
        <v>50</v>
      </c>
      <c r="B55" s="91" t="s">
        <v>3482</v>
      </c>
      <c r="C55" s="73" t="s">
        <v>2706</v>
      </c>
      <c r="D55" s="5" t="s">
        <v>2707</v>
      </c>
      <c r="E55" s="84" t="s">
        <v>1236</v>
      </c>
      <c r="F55" s="86" t="s">
        <v>1640</v>
      </c>
      <c r="G55" s="84" t="s">
        <v>1642</v>
      </c>
      <c r="H55" s="89" t="s">
        <v>2708</v>
      </c>
      <c r="I55" s="73" t="s">
        <v>2709</v>
      </c>
      <c r="J55" s="89" t="s">
        <v>2710</v>
      </c>
      <c r="K55" s="88" t="s">
        <v>2711</v>
      </c>
      <c r="L55" s="87">
        <v>3782786.88</v>
      </c>
      <c r="M55" s="73">
        <v>18</v>
      </c>
      <c r="N55" s="87">
        <v>4023769.23</v>
      </c>
      <c r="O55" s="90" t="s">
        <v>2712</v>
      </c>
      <c r="P55" s="87">
        <v>7157618</v>
      </c>
      <c r="Q55" s="89" t="s">
        <v>2713</v>
      </c>
      <c r="R55" s="87">
        <v>3081598</v>
      </c>
      <c r="S55" s="89" t="s">
        <v>2714</v>
      </c>
      <c r="T55" s="89" t="s">
        <v>2715</v>
      </c>
      <c r="U55" s="89" t="s">
        <v>2716</v>
      </c>
      <c r="V55" s="73" t="s">
        <v>2717</v>
      </c>
      <c r="W55" s="84" t="s">
        <v>3113</v>
      </c>
      <c r="X55" s="84" t="s">
        <v>3113</v>
      </c>
      <c r="Y55" s="84" t="s">
        <v>3113</v>
      </c>
      <c r="Z55" s="84" t="s">
        <v>3113</v>
      </c>
      <c r="AA55" s="84" t="s">
        <v>3113</v>
      </c>
      <c r="AB55" s="84" t="s">
        <v>3113</v>
      </c>
      <c r="AC55" s="84" t="s">
        <v>3113</v>
      </c>
      <c r="AD55" s="87">
        <v>4023769.23</v>
      </c>
      <c r="AE55" s="86" t="s">
        <v>3113</v>
      </c>
      <c r="AF55" s="84" t="s">
        <v>3113</v>
      </c>
      <c r="AG55" s="73" t="s">
        <v>2718</v>
      </c>
      <c r="AH55" s="95" t="s">
        <v>1215</v>
      </c>
      <c r="AI55" s="84" t="s">
        <v>3113</v>
      </c>
      <c r="AJ55" s="84" t="s">
        <v>1136</v>
      </c>
      <c r="AK55" s="84" t="s">
        <v>3113</v>
      </c>
    </row>
    <row r="56" spans="1:37" ht="36">
      <c r="A56" s="84">
        <v>51</v>
      </c>
      <c r="B56" s="91" t="s">
        <v>3482</v>
      </c>
      <c r="C56" s="73" t="s">
        <v>2719</v>
      </c>
      <c r="D56" s="7" t="s">
        <v>2720</v>
      </c>
      <c r="E56" s="84" t="s">
        <v>2721</v>
      </c>
      <c r="F56" s="86" t="s">
        <v>1640</v>
      </c>
      <c r="G56" s="84" t="s">
        <v>3100</v>
      </c>
      <c r="H56" s="84" t="s">
        <v>3113</v>
      </c>
      <c r="I56" s="73" t="s">
        <v>2619</v>
      </c>
      <c r="J56" s="89" t="s">
        <v>2722</v>
      </c>
      <c r="K56" s="88" t="s">
        <v>2250</v>
      </c>
      <c r="L56" s="87">
        <v>47909.83</v>
      </c>
      <c r="M56" s="73">
        <v>3</v>
      </c>
      <c r="N56" s="87">
        <v>40109.61</v>
      </c>
      <c r="O56" s="90" t="s">
        <v>2723</v>
      </c>
      <c r="P56" s="87">
        <v>67075.6</v>
      </c>
      <c r="Q56" s="89" t="s">
        <v>2724</v>
      </c>
      <c r="R56" s="87">
        <v>40109.61</v>
      </c>
      <c r="S56" s="90" t="s">
        <v>2725</v>
      </c>
      <c r="T56" s="73"/>
      <c r="U56" s="73"/>
      <c r="V56" s="73" t="s">
        <v>2726</v>
      </c>
      <c r="W56" s="84" t="s">
        <v>3113</v>
      </c>
      <c r="X56" s="84" t="s">
        <v>3113</v>
      </c>
      <c r="Y56" s="84" t="s">
        <v>3113</v>
      </c>
      <c r="Z56" s="84" t="s">
        <v>3113</v>
      </c>
      <c r="AA56" s="84" t="s">
        <v>3113</v>
      </c>
      <c r="AB56" s="84" t="s">
        <v>3113</v>
      </c>
      <c r="AC56" s="84" t="s">
        <v>3113</v>
      </c>
      <c r="AD56" s="87">
        <v>40109.61</v>
      </c>
      <c r="AE56" s="86" t="s">
        <v>3113</v>
      </c>
      <c r="AF56" s="84" t="s">
        <v>3113</v>
      </c>
      <c r="AG56" s="84" t="s">
        <v>3113</v>
      </c>
      <c r="AH56" s="84" t="s">
        <v>3113</v>
      </c>
      <c r="AI56" s="84" t="s">
        <v>3113</v>
      </c>
      <c r="AJ56" s="84" t="s">
        <v>1136</v>
      </c>
      <c r="AK56" s="84" t="s">
        <v>3113</v>
      </c>
    </row>
    <row r="57" spans="1:37" ht="48">
      <c r="A57" s="84">
        <v>52</v>
      </c>
      <c r="B57" s="85" t="s">
        <v>1180</v>
      </c>
      <c r="C57" s="73" t="s">
        <v>2727</v>
      </c>
      <c r="D57" s="7" t="s">
        <v>2728</v>
      </c>
      <c r="E57" s="84" t="s">
        <v>2729</v>
      </c>
      <c r="F57" s="84" t="s">
        <v>1639</v>
      </c>
      <c r="G57" s="84" t="s">
        <v>1642</v>
      </c>
      <c r="H57" s="89" t="s">
        <v>2730</v>
      </c>
      <c r="I57" s="73" t="s">
        <v>2532</v>
      </c>
      <c r="J57" s="88" t="s">
        <v>2731</v>
      </c>
      <c r="K57" s="88" t="s">
        <v>2732</v>
      </c>
      <c r="L57" s="87">
        <v>256728.6</v>
      </c>
      <c r="M57" s="73">
        <v>10</v>
      </c>
      <c r="N57" s="87">
        <v>304138.86</v>
      </c>
      <c r="O57" s="90" t="s">
        <v>2733</v>
      </c>
      <c r="P57" s="87">
        <v>325021.75</v>
      </c>
      <c r="Q57" s="89" t="s">
        <v>2734</v>
      </c>
      <c r="R57" s="87">
        <v>194973.4</v>
      </c>
      <c r="S57" s="89" t="s">
        <v>2735</v>
      </c>
      <c r="T57" s="89" t="s">
        <v>2736</v>
      </c>
      <c r="U57" s="73"/>
      <c r="V57" s="73" t="s">
        <v>2737</v>
      </c>
      <c r="W57" s="84" t="s">
        <v>3113</v>
      </c>
      <c r="X57" s="84" t="s">
        <v>3113</v>
      </c>
      <c r="Y57" s="84" t="s">
        <v>3113</v>
      </c>
      <c r="Z57" s="84" t="s">
        <v>3113</v>
      </c>
      <c r="AA57" s="84" t="s">
        <v>3113</v>
      </c>
      <c r="AB57" s="84" t="s">
        <v>3113</v>
      </c>
      <c r="AC57" s="84" t="s">
        <v>3113</v>
      </c>
      <c r="AD57" s="87">
        <v>304138.86</v>
      </c>
      <c r="AE57" s="86" t="s">
        <v>3113</v>
      </c>
      <c r="AF57" s="84" t="s">
        <v>3113</v>
      </c>
      <c r="AG57" s="84" t="s">
        <v>3113</v>
      </c>
      <c r="AH57" s="84" t="s">
        <v>3113</v>
      </c>
      <c r="AI57" s="84" t="s">
        <v>3113</v>
      </c>
      <c r="AJ57" s="84" t="s">
        <v>1136</v>
      </c>
      <c r="AK57" s="84" t="s">
        <v>3113</v>
      </c>
    </row>
    <row r="58" spans="1:37" ht="38.25">
      <c r="A58" s="84">
        <v>53</v>
      </c>
      <c r="B58" s="85" t="s">
        <v>1180</v>
      </c>
      <c r="C58" s="73" t="s">
        <v>2738</v>
      </c>
      <c r="D58" s="7" t="s">
        <v>2739</v>
      </c>
      <c r="E58" s="84"/>
      <c r="F58" s="84" t="s">
        <v>2472</v>
      </c>
      <c r="G58" s="84" t="s">
        <v>1642</v>
      </c>
      <c r="H58" s="89" t="s">
        <v>2740</v>
      </c>
      <c r="I58" s="73" t="s">
        <v>2741</v>
      </c>
      <c r="J58" s="89" t="s">
        <v>2742</v>
      </c>
      <c r="K58" s="88" t="s">
        <v>2743</v>
      </c>
      <c r="L58" s="87">
        <v>310549.64</v>
      </c>
      <c r="M58" s="73">
        <v>6</v>
      </c>
      <c r="N58" s="87">
        <v>292803.75</v>
      </c>
      <c r="O58" s="90" t="s">
        <v>2744</v>
      </c>
      <c r="P58" s="87">
        <v>372412.17</v>
      </c>
      <c r="Q58" s="89" t="s">
        <v>2745</v>
      </c>
      <c r="R58" s="87">
        <v>229360</v>
      </c>
      <c r="S58" s="89" t="s">
        <v>2746</v>
      </c>
      <c r="T58" s="73"/>
      <c r="U58" s="73"/>
      <c r="V58" s="73" t="s">
        <v>2747</v>
      </c>
      <c r="W58" s="84" t="s">
        <v>3113</v>
      </c>
      <c r="X58" s="84" t="s">
        <v>3113</v>
      </c>
      <c r="Y58" s="84" t="s">
        <v>3113</v>
      </c>
      <c r="Z58" s="84" t="s">
        <v>3113</v>
      </c>
      <c r="AA58" s="84" t="s">
        <v>3113</v>
      </c>
      <c r="AB58" s="84" t="s">
        <v>3113</v>
      </c>
      <c r="AC58" s="84" t="s">
        <v>3113</v>
      </c>
      <c r="AD58" s="87">
        <v>292803.75</v>
      </c>
      <c r="AE58" s="86" t="s">
        <v>3113</v>
      </c>
      <c r="AF58" s="84" t="s">
        <v>3113</v>
      </c>
      <c r="AG58" s="84" t="s">
        <v>3113</v>
      </c>
      <c r="AH58" s="84" t="s">
        <v>3113</v>
      </c>
      <c r="AI58" s="84" t="s">
        <v>3113</v>
      </c>
      <c r="AJ58" s="84" t="s">
        <v>1136</v>
      </c>
      <c r="AK58" s="84" t="s">
        <v>3113</v>
      </c>
    </row>
    <row r="59" spans="1:37" ht="72">
      <c r="A59" s="84">
        <v>54</v>
      </c>
      <c r="B59" s="85" t="s">
        <v>1180</v>
      </c>
      <c r="C59" s="73" t="s">
        <v>2748</v>
      </c>
      <c r="D59" s="4" t="s">
        <v>2749</v>
      </c>
      <c r="E59" s="84" t="s">
        <v>2750</v>
      </c>
      <c r="F59" s="86" t="s">
        <v>1640</v>
      </c>
      <c r="G59" s="84" t="s">
        <v>1642</v>
      </c>
      <c r="H59" s="84" t="s">
        <v>3113</v>
      </c>
      <c r="I59" s="73" t="s">
        <v>2693</v>
      </c>
      <c r="J59" s="89" t="s">
        <v>2751</v>
      </c>
      <c r="K59" s="88" t="s">
        <v>2697</v>
      </c>
      <c r="L59" s="87">
        <v>78000</v>
      </c>
      <c r="M59" s="73">
        <v>11</v>
      </c>
      <c r="N59" s="87">
        <v>70796.6</v>
      </c>
      <c r="O59" s="90" t="s">
        <v>2752</v>
      </c>
      <c r="P59" s="87">
        <v>126575</v>
      </c>
      <c r="Q59" s="89" t="s">
        <v>2753</v>
      </c>
      <c r="R59" s="87">
        <v>70796.6</v>
      </c>
      <c r="S59" s="90" t="s">
        <v>2754</v>
      </c>
      <c r="T59" s="73"/>
      <c r="U59" s="73"/>
      <c r="V59" s="73" t="s">
        <v>2755</v>
      </c>
      <c r="W59" s="84" t="s">
        <v>3113</v>
      </c>
      <c r="X59" s="84" t="s">
        <v>3113</v>
      </c>
      <c r="Y59" s="84" t="s">
        <v>3113</v>
      </c>
      <c r="Z59" s="84" t="s">
        <v>3113</v>
      </c>
      <c r="AA59" s="84" t="s">
        <v>3113</v>
      </c>
      <c r="AB59" s="84" t="s">
        <v>3113</v>
      </c>
      <c r="AC59" s="84" t="s">
        <v>3113</v>
      </c>
      <c r="AD59" s="87">
        <v>70796.6</v>
      </c>
      <c r="AE59" s="86" t="s">
        <v>3113</v>
      </c>
      <c r="AF59" s="84" t="s">
        <v>3113</v>
      </c>
      <c r="AG59" s="84" t="s">
        <v>3113</v>
      </c>
      <c r="AH59" s="84" t="s">
        <v>3113</v>
      </c>
      <c r="AI59" s="84" t="s">
        <v>3113</v>
      </c>
      <c r="AJ59" s="84" t="s">
        <v>1136</v>
      </c>
      <c r="AK59" s="84" t="s">
        <v>3113</v>
      </c>
    </row>
    <row r="60" spans="1:37" ht="39">
      <c r="A60" s="84">
        <v>55</v>
      </c>
      <c r="B60" s="85" t="s">
        <v>1180</v>
      </c>
      <c r="C60" s="73" t="s">
        <v>2756</v>
      </c>
      <c r="D60" s="2" t="s">
        <v>2757</v>
      </c>
      <c r="E60" s="84" t="s">
        <v>2758</v>
      </c>
      <c r="F60" s="86" t="s">
        <v>1640</v>
      </c>
      <c r="G60" s="84" t="s">
        <v>3462</v>
      </c>
      <c r="H60" s="84" t="s">
        <v>3113</v>
      </c>
      <c r="I60" s="73" t="s">
        <v>2759</v>
      </c>
      <c r="J60" s="89" t="s">
        <v>2760</v>
      </c>
      <c r="K60" s="96" t="s">
        <v>2761</v>
      </c>
      <c r="L60" s="87">
        <v>120220</v>
      </c>
      <c r="M60" s="73">
        <v>1</v>
      </c>
      <c r="N60" s="87">
        <v>139812</v>
      </c>
      <c r="O60" s="106" t="s">
        <v>2762</v>
      </c>
      <c r="P60" s="87"/>
      <c r="Q60" s="89"/>
      <c r="R60" s="87"/>
      <c r="S60" s="89"/>
      <c r="T60" s="73"/>
      <c r="U60" s="73"/>
      <c r="V60" s="73" t="s">
        <v>2511</v>
      </c>
      <c r="W60" s="84" t="s">
        <v>3113</v>
      </c>
      <c r="X60" s="84" t="s">
        <v>3113</v>
      </c>
      <c r="Y60" s="84" t="s">
        <v>3113</v>
      </c>
      <c r="Z60" s="84" t="s">
        <v>3113</v>
      </c>
      <c r="AA60" s="84" t="s">
        <v>3113</v>
      </c>
      <c r="AB60" s="84" t="s">
        <v>3113</v>
      </c>
      <c r="AC60" s="84" t="s">
        <v>3113</v>
      </c>
      <c r="AD60" s="87">
        <v>139812</v>
      </c>
      <c r="AE60" s="86" t="s">
        <v>3113</v>
      </c>
      <c r="AF60" s="84" t="s">
        <v>3113</v>
      </c>
      <c r="AG60" s="84" t="s">
        <v>3113</v>
      </c>
      <c r="AH60" s="84" t="s">
        <v>3113</v>
      </c>
      <c r="AI60" s="84" t="s">
        <v>3113</v>
      </c>
      <c r="AJ60" s="84" t="s">
        <v>1136</v>
      </c>
      <c r="AK60" s="84" t="s">
        <v>3113</v>
      </c>
    </row>
    <row r="61" spans="1:37" ht="58.5" customHeight="1">
      <c r="A61" s="84">
        <v>56</v>
      </c>
      <c r="B61" s="85" t="s">
        <v>1180</v>
      </c>
      <c r="C61" s="73" t="s">
        <v>2763</v>
      </c>
      <c r="D61" s="2" t="s">
        <v>77</v>
      </c>
      <c r="E61" s="84"/>
      <c r="F61" s="86" t="s">
        <v>1640</v>
      </c>
      <c r="G61" s="84" t="s">
        <v>1642</v>
      </c>
      <c r="H61" s="84" t="s">
        <v>3113</v>
      </c>
      <c r="I61" s="84" t="s">
        <v>3113</v>
      </c>
      <c r="J61" s="84" t="s">
        <v>3113</v>
      </c>
      <c r="K61" s="84" t="s">
        <v>3113</v>
      </c>
      <c r="L61" s="87">
        <v>1311475.4</v>
      </c>
      <c r="M61" s="84" t="s">
        <v>3113</v>
      </c>
      <c r="N61" s="84" t="s">
        <v>3113</v>
      </c>
      <c r="O61" s="111" t="s">
        <v>2764</v>
      </c>
      <c r="P61" s="87"/>
      <c r="Q61" s="89"/>
      <c r="R61" s="87"/>
      <c r="S61" s="89"/>
      <c r="T61" s="73"/>
      <c r="U61" s="73"/>
      <c r="V61" s="73"/>
      <c r="W61" s="84" t="s">
        <v>3113</v>
      </c>
      <c r="X61" s="84" t="s">
        <v>3113</v>
      </c>
      <c r="Y61" s="84" t="s">
        <v>3113</v>
      </c>
      <c r="Z61" s="84" t="s">
        <v>3113</v>
      </c>
      <c r="AA61" s="84" t="s">
        <v>3113</v>
      </c>
      <c r="AB61" s="84" t="s">
        <v>3113</v>
      </c>
      <c r="AC61" s="84" t="s">
        <v>3113</v>
      </c>
      <c r="AD61" s="86" t="s">
        <v>3113</v>
      </c>
      <c r="AE61" s="86" t="s">
        <v>3113</v>
      </c>
      <c r="AF61" s="84" t="s">
        <v>3113</v>
      </c>
      <c r="AG61" s="84" t="s">
        <v>3113</v>
      </c>
      <c r="AH61" s="84" t="s">
        <v>3113</v>
      </c>
      <c r="AI61" s="84" t="s">
        <v>3113</v>
      </c>
      <c r="AJ61" s="84" t="s">
        <v>3113</v>
      </c>
      <c r="AK61" s="84" t="s">
        <v>3113</v>
      </c>
    </row>
    <row r="62" spans="1:37" ht="38.25">
      <c r="A62" s="84">
        <v>57</v>
      </c>
      <c r="B62" s="91" t="s">
        <v>3482</v>
      </c>
      <c r="C62" s="73" t="s">
        <v>2765</v>
      </c>
      <c r="D62" s="4" t="s">
        <v>2766</v>
      </c>
      <c r="E62" s="84" t="s">
        <v>1236</v>
      </c>
      <c r="F62" s="86" t="s">
        <v>1640</v>
      </c>
      <c r="G62" s="84" t="s">
        <v>3100</v>
      </c>
      <c r="H62" s="84" t="s">
        <v>3113</v>
      </c>
      <c r="I62" s="73" t="s">
        <v>2619</v>
      </c>
      <c r="J62" s="89" t="s">
        <v>2722</v>
      </c>
      <c r="K62" s="88" t="s">
        <v>2250</v>
      </c>
      <c r="L62" s="87">
        <v>131147.54</v>
      </c>
      <c r="M62" s="73">
        <v>4</v>
      </c>
      <c r="N62" s="87">
        <v>147979.9</v>
      </c>
      <c r="O62" s="90" t="s">
        <v>2767</v>
      </c>
      <c r="P62" s="87">
        <v>150670.05</v>
      </c>
      <c r="Q62" s="89" t="s">
        <v>2768</v>
      </c>
      <c r="R62" s="87">
        <v>145783.9</v>
      </c>
      <c r="S62" s="89" t="s">
        <v>2769</v>
      </c>
      <c r="T62" s="73"/>
      <c r="U62" s="73"/>
      <c r="V62" s="73" t="s">
        <v>1213</v>
      </c>
      <c r="W62" s="84" t="s">
        <v>3113</v>
      </c>
      <c r="X62" s="84" t="s">
        <v>3113</v>
      </c>
      <c r="Y62" s="84" t="s">
        <v>3113</v>
      </c>
      <c r="Z62" s="84" t="s">
        <v>3113</v>
      </c>
      <c r="AA62" s="84" t="s">
        <v>3113</v>
      </c>
      <c r="AB62" s="84" t="s">
        <v>3113</v>
      </c>
      <c r="AC62" s="84" t="s">
        <v>3113</v>
      </c>
      <c r="AD62" s="87">
        <v>147979.9</v>
      </c>
      <c r="AE62" s="86" t="s">
        <v>3113</v>
      </c>
      <c r="AF62" s="84" t="s">
        <v>3113</v>
      </c>
      <c r="AG62" s="73" t="s">
        <v>2770</v>
      </c>
      <c r="AH62" s="95" t="s">
        <v>1215</v>
      </c>
      <c r="AI62" s="84" t="s">
        <v>3113</v>
      </c>
      <c r="AJ62" s="84" t="s">
        <v>1136</v>
      </c>
      <c r="AK62" s="94">
        <v>5094.32</v>
      </c>
    </row>
    <row r="63" spans="1:37" ht="49.5" customHeight="1">
      <c r="A63" s="84">
        <v>58</v>
      </c>
      <c r="B63" s="85" t="s">
        <v>1180</v>
      </c>
      <c r="C63" s="73" t="s">
        <v>2771</v>
      </c>
      <c r="D63" s="2" t="s">
        <v>2772</v>
      </c>
      <c r="E63" s="84"/>
      <c r="F63" s="84" t="s">
        <v>1639</v>
      </c>
      <c r="G63" s="84" t="s">
        <v>3462</v>
      </c>
      <c r="H63" s="84" t="s">
        <v>3113</v>
      </c>
      <c r="I63" s="73" t="s">
        <v>2511</v>
      </c>
      <c r="J63" s="89" t="s">
        <v>2773</v>
      </c>
      <c r="K63" s="88" t="s">
        <v>2516</v>
      </c>
      <c r="L63" s="87">
        <v>200000</v>
      </c>
      <c r="M63" s="73">
        <v>1</v>
      </c>
      <c r="N63" s="87">
        <v>143409.75</v>
      </c>
      <c r="O63" s="90" t="s">
        <v>2774</v>
      </c>
      <c r="P63" s="87"/>
      <c r="Q63" s="89"/>
      <c r="R63" s="87"/>
      <c r="S63" s="89"/>
      <c r="T63" s="73"/>
      <c r="U63" s="73"/>
      <c r="V63" s="73" t="s">
        <v>2775</v>
      </c>
      <c r="W63" s="84" t="s">
        <v>3113</v>
      </c>
      <c r="X63" s="84" t="s">
        <v>3113</v>
      </c>
      <c r="Y63" s="84" t="s">
        <v>3113</v>
      </c>
      <c r="Z63" s="84" t="s">
        <v>3113</v>
      </c>
      <c r="AA63" s="84" t="s">
        <v>3113</v>
      </c>
      <c r="AB63" s="84" t="s">
        <v>3113</v>
      </c>
      <c r="AC63" s="84" t="s">
        <v>3113</v>
      </c>
      <c r="AD63" s="87">
        <v>143409.75</v>
      </c>
      <c r="AE63" s="86" t="s">
        <v>3113</v>
      </c>
      <c r="AF63" s="84" t="s">
        <v>3113</v>
      </c>
      <c r="AG63" s="84" t="s">
        <v>2775</v>
      </c>
      <c r="AH63" s="95" t="s">
        <v>2776</v>
      </c>
      <c r="AI63" s="84" t="s">
        <v>3113</v>
      </c>
      <c r="AJ63" s="84" t="s">
        <v>3118</v>
      </c>
      <c r="AK63" s="94">
        <v>11472.79</v>
      </c>
    </row>
    <row r="64" spans="1:37" ht="108">
      <c r="A64" s="84">
        <v>59</v>
      </c>
      <c r="B64" s="91" t="s">
        <v>2777</v>
      </c>
      <c r="C64" s="73" t="s">
        <v>2778</v>
      </c>
      <c r="D64" s="2" t="s">
        <v>2779</v>
      </c>
      <c r="E64" s="84"/>
      <c r="F64" s="84" t="s">
        <v>1639</v>
      </c>
      <c r="G64" s="84" t="s">
        <v>3462</v>
      </c>
      <c r="H64" s="84" t="s">
        <v>3113</v>
      </c>
      <c r="I64" s="84" t="s">
        <v>3113</v>
      </c>
      <c r="J64" s="84" t="s">
        <v>3113</v>
      </c>
      <c r="K64" s="84" t="s">
        <v>3113</v>
      </c>
      <c r="L64" s="87">
        <v>261080</v>
      </c>
      <c r="M64" s="73">
        <v>1</v>
      </c>
      <c r="N64" s="84" t="s">
        <v>3113</v>
      </c>
      <c r="O64" s="89" t="s">
        <v>2780</v>
      </c>
      <c r="P64" s="87"/>
      <c r="Q64" s="89"/>
      <c r="R64" s="87"/>
      <c r="S64" s="89"/>
      <c r="T64" s="73"/>
      <c r="U64" s="73"/>
      <c r="V64" s="73"/>
      <c r="W64" s="84" t="s">
        <v>3113</v>
      </c>
      <c r="X64" s="84" t="s">
        <v>3113</v>
      </c>
      <c r="Y64" s="84" t="s">
        <v>3113</v>
      </c>
      <c r="Z64" s="84" t="s">
        <v>3113</v>
      </c>
      <c r="AA64" s="84" t="s">
        <v>3113</v>
      </c>
      <c r="AB64" s="84" t="s">
        <v>3113</v>
      </c>
      <c r="AC64" s="84" t="s">
        <v>3113</v>
      </c>
      <c r="AD64" s="86" t="s">
        <v>3113</v>
      </c>
      <c r="AE64" s="86" t="s">
        <v>3113</v>
      </c>
      <c r="AF64" s="84" t="s">
        <v>3113</v>
      </c>
      <c r="AG64" s="84" t="s">
        <v>3113</v>
      </c>
      <c r="AH64" s="84" t="s">
        <v>3113</v>
      </c>
      <c r="AI64" s="84" t="s">
        <v>3113</v>
      </c>
      <c r="AJ64" s="84" t="s">
        <v>3113</v>
      </c>
      <c r="AK64" s="84" t="s">
        <v>3113</v>
      </c>
    </row>
    <row r="65" spans="1:37" ht="25.5">
      <c r="A65" s="84">
        <v>60</v>
      </c>
      <c r="B65" s="85" t="s">
        <v>1180</v>
      </c>
      <c r="C65" s="73" t="s">
        <v>2781</v>
      </c>
      <c r="D65" s="4" t="s">
        <v>2782</v>
      </c>
      <c r="E65" s="84" t="s">
        <v>2783</v>
      </c>
      <c r="F65" s="86" t="s">
        <v>1640</v>
      </c>
      <c r="G65" s="84" t="s">
        <v>3100</v>
      </c>
      <c r="H65" s="84" t="s">
        <v>3113</v>
      </c>
      <c r="I65" s="73" t="s">
        <v>2784</v>
      </c>
      <c r="J65" s="89" t="s">
        <v>2785</v>
      </c>
      <c r="K65" t="s">
        <v>2786</v>
      </c>
      <c r="L65" s="87">
        <v>58000</v>
      </c>
      <c r="M65" s="73">
        <v>5</v>
      </c>
      <c r="N65" s="84" t="s">
        <v>3113</v>
      </c>
      <c r="O65" s="88" t="s">
        <v>2787</v>
      </c>
      <c r="P65" s="87"/>
      <c r="Q65" s="89"/>
      <c r="R65" s="87"/>
      <c r="S65" s="89"/>
      <c r="T65" s="73"/>
      <c r="U65" s="73"/>
      <c r="V65" s="73"/>
      <c r="W65" s="84" t="s">
        <v>3113</v>
      </c>
      <c r="X65" s="84" t="s">
        <v>3113</v>
      </c>
      <c r="Y65" s="84" t="s">
        <v>3113</v>
      </c>
      <c r="Z65" s="84" t="s">
        <v>3113</v>
      </c>
      <c r="AA65" s="84" t="s">
        <v>3113</v>
      </c>
      <c r="AB65" s="84" t="s">
        <v>3113</v>
      </c>
      <c r="AC65" s="84" t="s">
        <v>3113</v>
      </c>
      <c r="AD65" s="86" t="s">
        <v>3113</v>
      </c>
      <c r="AE65" s="86" t="s">
        <v>3113</v>
      </c>
      <c r="AF65" s="84" t="s">
        <v>3113</v>
      </c>
      <c r="AG65" s="84" t="s">
        <v>3113</v>
      </c>
      <c r="AH65" s="84" t="s">
        <v>3113</v>
      </c>
      <c r="AI65" s="84" t="s">
        <v>3113</v>
      </c>
      <c r="AJ65" s="84" t="s">
        <v>3113</v>
      </c>
      <c r="AK65" s="84" t="s">
        <v>3113</v>
      </c>
    </row>
    <row r="66" spans="1:37" ht="45">
      <c r="A66" s="84">
        <v>61</v>
      </c>
      <c r="B66" s="85" t="s">
        <v>1180</v>
      </c>
      <c r="C66" s="73" t="s">
        <v>2788</v>
      </c>
      <c r="D66" s="105" t="s">
        <v>2789</v>
      </c>
      <c r="E66" s="84"/>
      <c r="F66" s="86" t="s">
        <v>1640</v>
      </c>
      <c r="G66" s="84" t="s">
        <v>3462</v>
      </c>
      <c r="H66" s="84" t="s">
        <v>3113</v>
      </c>
      <c r="I66" s="73" t="s">
        <v>2790</v>
      </c>
      <c r="J66" s="89" t="s">
        <v>2791</v>
      </c>
      <c r="K66" s="93" t="s">
        <v>2792</v>
      </c>
      <c r="L66" s="87">
        <v>50000</v>
      </c>
      <c r="M66" s="73">
        <v>1</v>
      </c>
      <c r="N66" s="87">
        <v>59607.98</v>
      </c>
      <c r="O66" s="90" t="s">
        <v>2793</v>
      </c>
      <c r="P66" s="87"/>
      <c r="Q66" s="89"/>
      <c r="R66" s="87"/>
      <c r="S66" s="89"/>
      <c r="T66" s="73"/>
      <c r="U66" s="73"/>
      <c r="V66" s="73" t="s">
        <v>2490</v>
      </c>
      <c r="W66" s="84" t="s">
        <v>3113</v>
      </c>
      <c r="X66" s="84" t="s">
        <v>3113</v>
      </c>
      <c r="Y66" s="84" t="s">
        <v>3113</v>
      </c>
      <c r="Z66" s="84" t="s">
        <v>3113</v>
      </c>
      <c r="AA66" s="84" t="s">
        <v>3113</v>
      </c>
      <c r="AB66" s="84" t="s">
        <v>3113</v>
      </c>
      <c r="AC66" s="84" t="s">
        <v>3113</v>
      </c>
      <c r="AD66" s="87">
        <v>59607.98</v>
      </c>
      <c r="AE66" s="86" t="s">
        <v>3113</v>
      </c>
      <c r="AF66" s="84" t="s">
        <v>3113</v>
      </c>
      <c r="AG66" s="84" t="s">
        <v>3113</v>
      </c>
      <c r="AH66" s="84" t="s">
        <v>3113</v>
      </c>
      <c r="AI66" s="84" t="s">
        <v>3113</v>
      </c>
      <c r="AJ66" s="84" t="s">
        <v>1136</v>
      </c>
      <c r="AK66" s="84" t="s">
        <v>3113</v>
      </c>
    </row>
    <row r="67" spans="1:37" ht="45" customHeight="1">
      <c r="A67" s="84">
        <v>62</v>
      </c>
      <c r="B67" s="91" t="s">
        <v>3482</v>
      </c>
      <c r="C67" s="73" t="s">
        <v>2794</v>
      </c>
      <c r="D67" s="7" t="s">
        <v>2795</v>
      </c>
      <c r="E67" s="84" t="s">
        <v>2796</v>
      </c>
      <c r="F67" s="86" t="s">
        <v>1640</v>
      </c>
      <c r="G67" s="84" t="s">
        <v>3100</v>
      </c>
      <c r="H67" s="84" t="s">
        <v>3113</v>
      </c>
      <c r="I67" s="73" t="s">
        <v>2628</v>
      </c>
      <c r="J67" s="89" t="s">
        <v>2797</v>
      </c>
      <c r="K67" s="93" t="s">
        <v>2792</v>
      </c>
      <c r="L67" s="87">
        <v>210286</v>
      </c>
      <c r="M67" s="73">
        <v>3</v>
      </c>
      <c r="N67" s="87">
        <v>188639.4</v>
      </c>
      <c r="O67" s="90" t="s">
        <v>2798</v>
      </c>
      <c r="P67" s="87">
        <v>262204.41</v>
      </c>
      <c r="Q67" s="89" t="s">
        <v>2799</v>
      </c>
      <c r="R67" s="87">
        <v>188639.4</v>
      </c>
      <c r="S67" s="90" t="s">
        <v>2800</v>
      </c>
      <c r="T67" s="73"/>
      <c r="U67" s="73"/>
      <c r="V67" s="73" t="s">
        <v>2801</v>
      </c>
      <c r="W67" s="84" t="s">
        <v>3113</v>
      </c>
      <c r="X67" s="84" t="s">
        <v>3113</v>
      </c>
      <c r="Y67" s="84" t="s">
        <v>3113</v>
      </c>
      <c r="Z67" s="84" t="s">
        <v>3113</v>
      </c>
      <c r="AA67" s="84" t="s">
        <v>3113</v>
      </c>
      <c r="AB67" s="84" t="s">
        <v>3113</v>
      </c>
      <c r="AC67" s="84" t="s">
        <v>3113</v>
      </c>
      <c r="AD67" s="87">
        <v>188639.4</v>
      </c>
      <c r="AE67" s="86" t="s">
        <v>3113</v>
      </c>
      <c r="AF67" s="84" t="s">
        <v>3113</v>
      </c>
      <c r="AG67" s="84" t="s">
        <v>3113</v>
      </c>
      <c r="AH67" s="84" t="s">
        <v>3113</v>
      </c>
      <c r="AI67" s="84" t="s">
        <v>3113</v>
      </c>
      <c r="AJ67" s="84" t="s">
        <v>1136</v>
      </c>
      <c r="AK67" s="84" t="s">
        <v>3113</v>
      </c>
    </row>
    <row r="68" spans="1:37" ht="56.25">
      <c r="A68" s="84">
        <v>63</v>
      </c>
      <c r="B68" s="85" t="s">
        <v>1180</v>
      </c>
      <c r="C68" s="73" t="s">
        <v>2802</v>
      </c>
      <c r="D68" s="24" t="s">
        <v>2803</v>
      </c>
      <c r="E68" s="84"/>
      <c r="F68" s="86" t="s">
        <v>1640</v>
      </c>
      <c r="G68" s="84" t="s">
        <v>3462</v>
      </c>
      <c r="H68" s="84" t="s">
        <v>3113</v>
      </c>
      <c r="I68" s="73" t="s">
        <v>2575</v>
      </c>
      <c r="J68" s="89" t="s">
        <v>2804</v>
      </c>
      <c r="K68" s="88" t="s">
        <v>2572</v>
      </c>
      <c r="L68" s="87">
        <v>185000</v>
      </c>
      <c r="M68" s="73">
        <v>1</v>
      </c>
      <c r="N68" s="87">
        <v>225690.24</v>
      </c>
      <c r="O68" s="90" t="s">
        <v>2805</v>
      </c>
      <c r="P68" s="87"/>
      <c r="Q68" s="89"/>
      <c r="R68" s="87"/>
      <c r="S68" s="89"/>
      <c r="T68" s="73"/>
      <c r="U68" s="73"/>
      <c r="V68" s="73" t="s">
        <v>2619</v>
      </c>
      <c r="W68" s="84" t="s">
        <v>3113</v>
      </c>
      <c r="X68" s="84" t="s">
        <v>3113</v>
      </c>
      <c r="Y68" s="84" t="s">
        <v>3113</v>
      </c>
      <c r="Z68" s="84" t="s">
        <v>3113</v>
      </c>
      <c r="AA68" s="84" t="s">
        <v>3113</v>
      </c>
      <c r="AB68" s="84" t="s">
        <v>3113</v>
      </c>
      <c r="AC68" s="84" t="s">
        <v>3113</v>
      </c>
      <c r="AD68" s="87">
        <v>225690.24</v>
      </c>
      <c r="AE68" s="86" t="s">
        <v>3113</v>
      </c>
      <c r="AF68" s="84" t="s">
        <v>3113</v>
      </c>
      <c r="AG68" s="84" t="s">
        <v>3113</v>
      </c>
      <c r="AH68" s="84" t="s">
        <v>3113</v>
      </c>
      <c r="AI68" s="84" t="s">
        <v>3113</v>
      </c>
      <c r="AJ68" s="84" t="s">
        <v>1136</v>
      </c>
      <c r="AK68" s="84" t="s">
        <v>3113</v>
      </c>
    </row>
    <row r="69" spans="1:37" ht="34.5" customHeight="1">
      <c r="A69" s="84">
        <v>64</v>
      </c>
      <c r="B69" s="85" t="s">
        <v>1180</v>
      </c>
      <c r="C69" s="73" t="s">
        <v>2806</v>
      </c>
      <c r="D69" s="4" t="s">
        <v>2807</v>
      </c>
      <c r="E69" s="84"/>
      <c r="F69" s="86" t="s">
        <v>1640</v>
      </c>
      <c r="G69" s="84" t="s">
        <v>3100</v>
      </c>
      <c r="H69" s="84" t="s">
        <v>3113</v>
      </c>
      <c r="I69" s="73" t="s">
        <v>2525</v>
      </c>
      <c r="J69" s="89" t="s">
        <v>2808</v>
      </c>
      <c r="K69" s="93" t="s">
        <v>2792</v>
      </c>
      <c r="L69" s="87">
        <v>73770.49</v>
      </c>
      <c r="M69" s="73">
        <v>2</v>
      </c>
      <c r="N69" s="84" t="s">
        <v>3113</v>
      </c>
      <c r="O69" s="88" t="s">
        <v>2698</v>
      </c>
      <c r="P69" s="87"/>
      <c r="Q69" s="89"/>
      <c r="R69" s="87"/>
      <c r="S69" s="89"/>
      <c r="T69" s="73"/>
      <c r="U69" s="73"/>
      <c r="V69" s="73"/>
      <c r="W69" s="84" t="s">
        <v>3113</v>
      </c>
      <c r="X69" s="84" t="s">
        <v>3113</v>
      </c>
      <c r="Y69" s="84" t="s">
        <v>3113</v>
      </c>
      <c r="Z69" s="84" t="s">
        <v>3113</v>
      </c>
      <c r="AA69" s="84" t="s">
        <v>3113</v>
      </c>
      <c r="AB69" s="84" t="s">
        <v>3113</v>
      </c>
      <c r="AC69" s="84" t="s">
        <v>3113</v>
      </c>
      <c r="AD69" s="87"/>
      <c r="AE69" s="86" t="s">
        <v>3113</v>
      </c>
      <c r="AF69" s="84" t="s">
        <v>3113</v>
      </c>
      <c r="AG69" s="84" t="s">
        <v>3113</v>
      </c>
      <c r="AH69" s="84" t="s">
        <v>3113</v>
      </c>
      <c r="AI69" s="84" t="s">
        <v>3113</v>
      </c>
      <c r="AJ69" s="84" t="s">
        <v>3113</v>
      </c>
      <c r="AK69" s="84" t="s">
        <v>3113</v>
      </c>
    </row>
    <row r="70" spans="1:37" ht="51.75" customHeight="1">
      <c r="A70" s="84">
        <v>65</v>
      </c>
      <c r="B70" s="85" t="s">
        <v>1180</v>
      </c>
      <c r="C70" s="73" t="s">
        <v>2809</v>
      </c>
      <c r="D70" s="3" t="s">
        <v>78</v>
      </c>
      <c r="E70" s="84"/>
      <c r="F70" s="84" t="s">
        <v>2472</v>
      </c>
      <c r="G70" s="84" t="s">
        <v>1642</v>
      </c>
      <c r="H70" s="84" t="s">
        <v>3113</v>
      </c>
      <c r="I70" s="73" t="s">
        <v>2810</v>
      </c>
      <c r="J70" s="89" t="s">
        <v>2811</v>
      </c>
      <c r="K70" s="93" t="s">
        <v>2812</v>
      </c>
      <c r="L70" s="87">
        <v>136725.48</v>
      </c>
      <c r="M70" s="73">
        <v>2</v>
      </c>
      <c r="N70" s="87">
        <v>35311.63</v>
      </c>
      <c r="O70" s="90" t="s">
        <v>2813</v>
      </c>
      <c r="P70" s="87">
        <v>35311.63</v>
      </c>
      <c r="Q70" s="90" t="s">
        <v>2814</v>
      </c>
      <c r="R70" s="87">
        <v>30375.61</v>
      </c>
      <c r="S70" s="102" t="s">
        <v>2815</v>
      </c>
      <c r="T70" s="73"/>
      <c r="U70" s="73"/>
      <c r="V70" s="73" t="s">
        <v>2816</v>
      </c>
      <c r="W70" s="84" t="s">
        <v>3113</v>
      </c>
      <c r="X70" s="84" t="s">
        <v>3113</v>
      </c>
      <c r="Y70" s="84" t="s">
        <v>3113</v>
      </c>
      <c r="Z70" s="84" t="s">
        <v>3113</v>
      </c>
      <c r="AA70" s="84" t="s">
        <v>3113</v>
      </c>
      <c r="AB70" s="84" t="s">
        <v>3113</v>
      </c>
      <c r="AC70" s="84" t="s">
        <v>3113</v>
      </c>
      <c r="AD70" s="87">
        <v>35311.63</v>
      </c>
      <c r="AE70" s="86" t="s">
        <v>3113</v>
      </c>
      <c r="AF70" s="86" t="s">
        <v>3113</v>
      </c>
      <c r="AG70" s="86" t="s">
        <v>3113</v>
      </c>
      <c r="AH70" s="86" t="s">
        <v>3113</v>
      </c>
      <c r="AI70" s="86" t="s">
        <v>3113</v>
      </c>
      <c r="AJ70" s="84" t="s">
        <v>1136</v>
      </c>
      <c r="AK70" s="84" t="s">
        <v>3113</v>
      </c>
    </row>
    <row r="71" spans="1:37" ht="32.25" customHeight="1">
      <c r="A71" s="84">
        <v>66</v>
      </c>
      <c r="B71" s="85" t="s">
        <v>1180</v>
      </c>
      <c r="C71" s="73" t="s">
        <v>2817</v>
      </c>
      <c r="D71" s="105" t="s">
        <v>2818</v>
      </c>
      <c r="E71" s="84"/>
      <c r="F71" s="86" t="s">
        <v>1640</v>
      </c>
      <c r="G71" s="84" t="s">
        <v>3462</v>
      </c>
      <c r="H71" s="84" t="s">
        <v>3113</v>
      </c>
      <c r="I71" s="73" t="s">
        <v>2810</v>
      </c>
      <c r="J71" s="89" t="s">
        <v>2819</v>
      </c>
      <c r="K71" s="93" t="s">
        <v>2792</v>
      </c>
      <c r="L71" s="87">
        <v>196000</v>
      </c>
      <c r="M71" s="73">
        <v>1</v>
      </c>
      <c r="N71" s="87">
        <v>239120</v>
      </c>
      <c r="O71" s="106" t="s">
        <v>2820</v>
      </c>
      <c r="P71" s="87"/>
      <c r="Q71" s="89"/>
      <c r="R71" s="87"/>
      <c r="S71" s="89"/>
      <c r="T71" s="73"/>
      <c r="U71" s="73"/>
      <c r="V71" s="73" t="s">
        <v>2821</v>
      </c>
      <c r="W71" s="84" t="s">
        <v>3113</v>
      </c>
      <c r="X71" s="84" t="s">
        <v>3113</v>
      </c>
      <c r="Y71" s="84" t="s">
        <v>3113</v>
      </c>
      <c r="Z71" s="84" t="s">
        <v>3113</v>
      </c>
      <c r="AA71" s="84" t="s">
        <v>3113</v>
      </c>
      <c r="AB71" s="84" t="s">
        <v>3113</v>
      </c>
      <c r="AC71" s="84" t="s">
        <v>3113</v>
      </c>
      <c r="AD71" s="87">
        <v>239120</v>
      </c>
      <c r="AE71" s="86" t="s">
        <v>3113</v>
      </c>
      <c r="AF71" s="84" t="s">
        <v>3113</v>
      </c>
      <c r="AG71" s="84" t="s">
        <v>3113</v>
      </c>
      <c r="AH71" s="84" t="s">
        <v>3113</v>
      </c>
      <c r="AI71" s="84" t="s">
        <v>3113</v>
      </c>
      <c r="AJ71" s="84" t="s">
        <v>1136</v>
      </c>
      <c r="AK71" s="84" t="s">
        <v>3113</v>
      </c>
    </row>
    <row r="72" spans="1:37" ht="45">
      <c r="A72" s="84">
        <v>67</v>
      </c>
      <c r="B72" s="85" t="s">
        <v>1180</v>
      </c>
      <c r="C72" s="73" t="s">
        <v>2822</v>
      </c>
      <c r="D72" s="105" t="s">
        <v>2823</v>
      </c>
      <c r="E72" s="84"/>
      <c r="F72" s="86" t="s">
        <v>1640</v>
      </c>
      <c r="G72" s="84" t="s">
        <v>3462</v>
      </c>
      <c r="H72" s="84" t="s">
        <v>3113</v>
      </c>
      <c r="I72" s="73" t="s">
        <v>1251</v>
      </c>
      <c r="J72" s="89" t="s">
        <v>2824</v>
      </c>
      <c r="K72" s="93" t="s">
        <v>2792</v>
      </c>
      <c r="L72" s="87">
        <v>219450</v>
      </c>
      <c r="M72" s="73">
        <v>1</v>
      </c>
      <c r="N72" s="87">
        <v>267729</v>
      </c>
      <c r="O72" s="90" t="s">
        <v>2825</v>
      </c>
      <c r="P72" s="87"/>
      <c r="Q72" s="89"/>
      <c r="R72" s="87"/>
      <c r="S72" s="89"/>
      <c r="T72" s="73"/>
      <c r="U72" s="73"/>
      <c r="V72" s="73" t="s">
        <v>2628</v>
      </c>
      <c r="W72" s="84" t="s">
        <v>3113</v>
      </c>
      <c r="X72" s="84" t="s">
        <v>3113</v>
      </c>
      <c r="Y72" s="84" t="s">
        <v>3113</v>
      </c>
      <c r="Z72" s="84" t="s">
        <v>3113</v>
      </c>
      <c r="AA72" s="84" t="s">
        <v>3113</v>
      </c>
      <c r="AB72" s="84" t="s">
        <v>3113</v>
      </c>
      <c r="AC72" s="84" t="s">
        <v>3113</v>
      </c>
      <c r="AD72" s="87">
        <v>267729</v>
      </c>
      <c r="AE72" s="86" t="s">
        <v>3113</v>
      </c>
      <c r="AF72" s="84" t="s">
        <v>3113</v>
      </c>
      <c r="AG72" s="84" t="s">
        <v>3113</v>
      </c>
      <c r="AH72" s="84" t="s">
        <v>3113</v>
      </c>
      <c r="AI72" s="84" t="s">
        <v>3113</v>
      </c>
      <c r="AJ72" s="84" t="s">
        <v>1136</v>
      </c>
      <c r="AK72" s="84" t="s">
        <v>3113</v>
      </c>
    </row>
    <row r="73" spans="1:37" ht="36">
      <c r="A73" s="84">
        <v>68</v>
      </c>
      <c r="B73" s="85" t="s">
        <v>1180</v>
      </c>
      <c r="C73" s="73" t="s">
        <v>2826</v>
      </c>
      <c r="D73" s="105" t="s">
        <v>2827</v>
      </c>
      <c r="E73" s="84" t="s">
        <v>2828</v>
      </c>
      <c r="F73" s="84" t="s">
        <v>1639</v>
      </c>
      <c r="G73" s="84" t="s">
        <v>1642</v>
      </c>
      <c r="H73" s="84" t="s">
        <v>3113</v>
      </c>
      <c r="I73" s="73" t="s">
        <v>2829</v>
      </c>
      <c r="J73" s="89" t="s">
        <v>2830</v>
      </c>
      <c r="K73" s="88" t="s">
        <v>2831</v>
      </c>
      <c r="L73" s="87">
        <v>54000</v>
      </c>
      <c r="M73" s="73">
        <v>1</v>
      </c>
      <c r="N73" s="87">
        <v>34099</v>
      </c>
      <c r="O73" s="90" t="s">
        <v>2832</v>
      </c>
      <c r="P73" s="87"/>
      <c r="Q73" s="89"/>
      <c r="R73" s="87"/>
      <c r="S73" s="89"/>
      <c r="T73" s="73"/>
      <c r="U73" s="73"/>
      <c r="V73" s="73" t="s">
        <v>2833</v>
      </c>
      <c r="W73" s="84" t="s">
        <v>3113</v>
      </c>
      <c r="X73" s="84" t="s">
        <v>3113</v>
      </c>
      <c r="Y73" s="84" t="s">
        <v>3113</v>
      </c>
      <c r="Z73" s="84" t="s">
        <v>3113</v>
      </c>
      <c r="AA73" s="84" t="s">
        <v>3113</v>
      </c>
      <c r="AB73" s="84" t="s">
        <v>3113</v>
      </c>
      <c r="AC73" s="84" t="s">
        <v>3113</v>
      </c>
      <c r="AD73" s="87">
        <v>34099</v>
      </c>
      <c r="AE73" s="86" t="s">
        <v>3113</v>
      </c>
      <c r="AF73" s="84" t="s">
        <v>3113</v>
      </c>
      <c r="AG73" s="84" t="s">
        <v>3113</v>
      </c>
      <c r="AH73" s="84" t="s">
        <v>3113</v>
      </c>
      <c r="AI73" s="84" t="s">
        <v>3113</v>
      </c>
      <c r="AJ73" s="84" t="s">
        <v>1136</v>
      </c>
      <c r="AK73" s="84" t="s">
        <v>3113</v>
      </c>
    </row>
    <row r="74" spans="1:37" ht="48">
      <c r="A74" s="84">
        <v>69</v>
      </c>
      <c r="B74" s="85" t="s">
        <v>1180</v>
      </c>
      <c r="C74" s="73" t="s">
        <v>2834</v>
      </c>
      <c r="D74" s="7" t="s">
        <v>2835</v>
      </c>
      <c r="E74" s="95" t="s">
        <v>2836</v>
      </c>
      <c r="F74" s="86" t="s">
        <v>1640</v>
      </c>
      <c r="G74" s="84" t="s">
        <v>3462</v>
      </c>
      <c r="H74" s="84" t="s">
        <v>3113</v>
      </c>
      <c r="I74" s="73" t="s">
        <v>2837</v>
      </c>
      <c r="J74" s="89" t="s">
        <v>2838</v>
      </c>
      <c r="K74" s="88" t="s">
        <v>2839</v>
      </c>
      <c r="L74" s="87">
        <v>13397094</v>
      </c>
      <c r="M74" s="73">
        <v>1</v>
      </c>
      <c r="N74" s="87">
        <v>15845796.18</v>
      </c>
      <c r="O74" s="90" t="s">
        <v>2840</v>
      </c>
      <c r="P74" s="87"/>
      <c r="Q74" s="89"/>
      <c r="R74" s="87"/>
      <c r="S74" s="89"/>
      <c r="T74" s="73"/>
      <c r="U74" s="73"/>
      <c r="V74" s="73" t="s">
        <v>2575</v>
      </c>
      <c r="W74" s="84" t="s">
        <v>3113</v>
      </c>
      <c r="X74" s="84" t="s">
        <v>3113</v>
      </c>
      <c r="Y74" s="84" t="s">
        <v>3113</v>
      </c>
      <c r="Z74" s="84" t="s">
        <v>3113</v>
      </c>
      <c r="AA74" s="84" t="s">
        <v>3113</v>
      </c>
      <c r="AB74" s="84" t="s">
        <v>3113</v>
      </c>
      <c r="AC74" s="84" t="s">
        <v>3113</v>
      </c>
      <c r="AD74" s="87">
        <v>15845794.18</v>
      </c>
      <c r="AE74" s="86" t="s">
        <v>3113</v>
      </c>
      <c r="AF74" s="84" t="s">
        <v>3113</v>
      </c>
      <c r="AG74" s="84" t="s">
        <v>3113</v>
      </c>
      <c r="AH74" s="73" t="s">
        <v>2841</v>
      </c>
      <c r="AI74" s="84" t="s">
        <v>3113</v>
      </c>
      <c r="AJ74" s="84" t="s">
        <v>1136</v>
      </c>
      <c r="AK74" s="84" t="s">
        <v>3113</v>
      </c>
    </row>
    <row r="75" spans="1:37" ht="36">
      <c r="A75" s="84">
        <v>70</v>
      </c>
      <c r="B75" s="85"/>
      <c r="C75" s="73" t="s">
        <v>2842</v>
      </c>
      <c r="D75" s="7" t="s">
        <v>2843</v>
      </c>
      <c r="E75" s="84" t="s">
        <v>2844</v>
      </c>
      <c r="F75" s="86" t="s">
        <v>1640</v>
      </c>
      <c r="G75" s="84" t="s">
        <v>3100</v>
      </c>
      <c r="H75" s="73"/>
      <c r="I75" s="73" t="s">
        <v>2628</v>
      </c>
      <c r="J75" s="89" t="s">
        <v>2845</v>
      </c>
      <c r="K75" s="88" t="s">
        <v>2572</v>
      </c>
      <c r="L75" s="87">
        <v>78000</v>
      </c>
      <c r="M75" s="73">
        <v>3</v>
      </c>
      <c r="N75" s="87">
        <v>100433.45</v>
      </c>
      <c r="O75" s="106" t="s">
        <v>2846</v>
      </c>
      <c r="P75" s="87">
        <v>125050</v>
      </c>
      <c r="Q75" s="89" t="s">
        <v>2847</v>
      </c>
      <c r="R75" s="87">
        <v>100433.45</v>
      </c>
      <c r="S75" s="106" t="s">
        <v>2848</v>
      </c>
      <c r="T75" s="73"/>
      <c r="U75" s="73"/>
      <c r="V75" s="73" t="s">
        <v>2849</v>
      </c>
      <c r="W75" s="84" t="s">
        <v>3113</v>
      </c>
      <c r="X75" s="84" t="s">
        <v>3113</v>
      </c>
      <c r="Y75" s="84" t="s">
        <v>3113</v>
      </c>
      <c r="Z75" s="84" t="s">
        <v>3113</v>
      </c>
      <c r="AA75" s="84" t="s">
        <v>3113</v>
      </c>
      <c r="AB75" s="84" t="s">
        <v>3113</v>
      </c>
      <c r="AC75" s="84" t="s">
        <v>3113</v>
      </c>
      <c r="AD75" s="87">
        <v>100433.45</v>
      </c>
      <c r="AE75" s="86" t="s">
        <v>3113</v>
      </c>
      <c r="AF75" s="84" t="s">
        <v>3113</v>
      </c>
      <c r="AG75" s="84" t="s">
        <v>3113</v>
      </c>
      <c r="AH75" s="84" t="s">
        <v>3113</v>
      </c>
      <c r="AI75" s="84" t="s">
        <v>3113</v>
      </c>
      <c r="AJ75" s="84" t="s">
        <v>1136</v>
      </c>
      <c r="AK75" s="84" t="s">
        <v>3113</v>
      </c>
    </row>
    <row r="76" spans="1:37" ht="72" customHeight="1">
      <c r="A76" s="84">
        <v>71</v>
      </c>
      <c r="B76" s="85" t="s">
        <v>1180</v>
      </c>
      <c r="C76" s="73" t="s">
        <v>2850</v>
      </c>
      <c r="D76" s="7" t="s">
        <v>2851</v>
      </c>
      <c r="E76" s="84" t="s">
        <v>2569</v>
      </c>
      <c r="F76" s="86" t="s">
        <v>1640</v>
      </c>
      <c r="G76" s="84" t="s">
        <v>1642</v>
      </c>
      <c r="H76" s="84" t="s">
        <v>3113</v>
      </c>
      <c r="I76" s="73" t="s">
        <v>1251</v>
      </c>
      <c r="J76" s="89" t="s">
        <v>2852</v>
      </c>
      <c r="K76" s="88" t="s">
        <v>2853</v>
      </c>
      <c r="L76" s="87">
        <v>38270</v>
      </c>
      <c r="M76" s="73">
        <v>3</v>
      </c>
      <c r="N76" s="112" t="s">
        <v>2854</v>
      </c>
      <c r="O76" s="113" t="s">
        <v>2855</v>
      </c>
      <c r="P76" s="112" t="s">
        <v>2856</v>
      </c>
      <c r="Q76" s="90" t="s">
        <v>2857</v>
      </c>
      <c r="R76" s="112" t="s">
        <v>2854</v>
      </c>
      <c r="S76" s="113" t="s">
        <v>2858</v>
      </c>
      <c r="T76" s="73"/>
      <c r="U76" s="73"/>
      <c r="V76" s="89" t="s">
        <v>2859</v>
      </c>
      <c r="W76" s="84" t="s">
        <v>3113</v>
      </c>
      <c r="X76" s="84" t="s">
        <v>3113</v>
      </c>
      <c r="Y76" s="84" t="s">
        <v>3113</v>
      </c>
      <c r="Z76" s="84" t="s">
        <v>3113</v>
      </c>
      <c r="AA76" s="84" t="s">
        <v>3113</v>
      </c>
      <c r="AB76" s="84" t="s">
        <v>3113</v>
      </c>
      <c r="AC76" s="84" t="s">
        <v>3113</v>
      </c>
      <c r="AD76" s="87">
        <f>47972.11+1622.6</f>
        <v>49594.71</v>
      </c>
      <c r="AE76" s="86" t="s">
        <v>3113</v>
      </c>
      <c r="AF76" s="84" t="s">
        <v>3113</v>
      </c>
      <c r="AG76" s="84" t="s">
        <v>3113</v>
      </c>
      <c r="AH76" s="84" t="s">
        <v>3113</v>
      </c>
      <c r="AI76" s="84" t="s">
        <v>3113</v>
      </c>
      <c r="AJ76" s="84" t="s">
        <v>1136</v>
      </c>
      <c r="AK76" s="84" t="s">
        <v>3113</v>
      </c>
    </row>
    <row r="77" spans="1:37" ht="132">
      <c r="A77" s="84">
        <v>72</v>
      </c>
      <c r="B77" s="91" t="s">
        <v>3482</v>
      </c>
      <c r="C77" s="73" t="s">
        <v>2860</v>
      </c>
      <c r="D77" s="7" t="s">
        <v>1491</v>
      </c>
      <c r="E77" s="84" t="s">
        <v>1236</v>
      </c>
      <c r="F77" s="86" t="s">
        <v>1640</v>
      </c>
      <c r="G77" s="84" t="s">
        <v>1642</v>
      </c>
      <c r="H77" s="89" t="s">
        <v>1492</v>
      </c>
      <c r="I77" s="73" t="s">
        <v>1493</v>
      </c>
      <c r="J77" s="89" t="s">
        <v>1494</v>
      </c>
      <c r="K77" s="88" t="s">
        <v>1495</v>
      </c>
      <c r="L77" s="87">
        <v>672131.15</v>
      </c>
      <c r="M77" s="73">
        <v>4</v>
      </c>
      <c r="N77" s="87">
        <v>819998.76</v>
      </c>
      <c r="O77" s="90" t="s">
        <v>1496</v>
      </c>
      <c r="P77" s="87">
        <v>812998.76</v>
      </c>
      <c r="Q77" s="89" t="s">
        <v>3302</v>
      </c>
      <c r="R77" s="87">
        <v>457806</v>
      </c>
      <c r="S77" s="89" t="s">
        <v>1497</v>
      </c>
      <c r="T77" s="89" t="s">
        <v>1498</v>
      </c>
      <c r="U77" s="73"/>
      <c r="V77" s="73" t="s">
        <v>1499</v>
      </c>
      <c r="W77" s="84" t="s">
        <v>3113</v>
      </c>
      <c r="X77" s="84" t="s">
        <v>3113</v>
      </c>
      <c r="Y77" s="84" t="s">
        <v>3113</v>
      </c>
      <c r="Z77" s="84" t="s">
        <v>3113</v>
      </c>
      <c r="AA77" s="84" t="s">
        <v>3113</v>
      </c>
      <c r="AB77" s="84" t="s">
        <v>3113</v>
      </c>
      <c r="AC77" s="84" t="s">
        <v>3113</v>
      </c>
      <c r="AD77" s="87">
        <v>819998.76</v>
      </c>
      <c r="AE77" s="86" t="s">
        <v>3113</v>
      </c>
      <c r="AF77" s="84" t="s">
        <v>3113</v>
      </c>
      <c r="AG77" s="84" t="s">
        <v>3113</v>
      </c>
      <c r="AH77" s="84" t="s">
        <v>3113</v>
      </c>
      <c r="AI77" s="84" t="s">
        <v>3113</v>
      </c>
      <c r="AJ77" s="84" t="s">
        <v>1136</v>
      </c>
      <c r="AK77" s="84" t="s">
        <v>3113</v>
      </c>
    </row>
    <row r="78" spans="1:37" ht="36">
      <c r="A78" s="84">
        <v>73</v>
      </c>
      <c r="B78" s="91" t="s">
        <v>3482</v>
      </c>
      <c r="C78" s="73" t="s">
        <v>1500</v>
      </c>
      <c r="D78" s="4" t="s">
        <v>1501</v>
      </c>
      <c r="E78" s="84" t="s">
        <v>1502</v>
      </c>
      <c r="F78" s="86" t="s">
        <v>1640</v>
      </c>
      <c r="G78" s="84" t="s">
        <v>1642</v>
      </c>
      <c r="H78" s="89" t="s">
        <v>1503</v>
      </c>
      <c r="I78" s="73" t="s">
        <v>1504</v>
      </c>
      <c r="J78" s="89" t="s">
        <v>1505</v>
      </c>
      <c r="K78" s="93" t="s">
        <v>2280</v>
      </c>
      <c r="L78" s="87">
        <v>4003278.67</v>
      </c>
      <c r="M78" s="73">
        <v>4</v>
      </c>
      <c r="N78" s="87">
        <v>3977419.6</v>
      </c>
      <c r="O78" s="90" t="s">
        <v>1506</v>
      </c>
      <c r="P78" s="87">
        <v>5298817.46</v>
      </c>
      <c r="Q78" s="89" t="s">
        <v>1507</v>
      </c>
      <c r="R78" s="87">
        <v>3977419.6</v>
      </c>
      <c r="S78" s="90" t="s">
        <v>1508</v>
      </c>
      <c r="T78" s="73" t="s">
        <v>2674</v>
      </c>
      <c r="U78" s="73"/>
      <c r="V78" s="73" t="s">
        <v>1509</v>
      </c>
      <c r="W78" s="84" t="s">
        <v>3113</v>
      </c>
      <c r="X78" s="84" t="s">
        <v>3113</v>
      </c>
      <c r="Y78" s="84" t="s">
        <v>3113</v>
      </c>
      <c r="Z78" s="84" t="s">
        <v>3113</v>
      </c>
      <c r="AA78" s="84" t="s">
        <v>3113</v>
      </c>
      <c r="AB78" s="84" t="s">
        <v>3113</v>
      </c>
      <c r="AC78" s="84" t="s">
        <v>3113</v>
      </c>
      <c r="AD78" s="87"/>
      <c r="AE78" s="87">
        <v>3977419.6</v>
      </c>
      <c r="AF78" s="84" t="s">
        <v>3113</v>
      </c>
      <c r="AG78" s="84" t="s">
        <v>3113</v>
      </c>
      <c r="AH78" s="84" t="s">
        <v>3113</v>
      </c>
      <c r="AI78" s="84" t="s">
        <v>3113</v>
      </c>
      <c r="AJ78" s="84" t="s">
        <v>1136</v>
      </c>
      <c r="AK78" s="84" t="s">
        <v>3113</v>
      </c>
    </row>
    <row r="79" spans="1:37" ht="102" customHeight="1">
      <c r="A79" s="84">
        <v>74</v>
      </c>
      <c r="B79" s="91" t="s">
        <v>3482</v>
      </c>
      <c r="C79" s="73" t="s">
        <v>1510</v>
      </c>
      <c r="D79" s="105" t="s">
        <v>1511</v>
      </c>
      <c r="E79" s="84" t="s">
        <v>1502</v>
      </c>
      <c r="F79" s="86" t="s">
        <v>1640</v>
      </c>
      <c r="G79" s="84" t="s">
        <v>3462</v>
      </c>
      <c r="H79" s="84" t="s">
        <v>3113</v>
      </c>
      <c r="I79" s="73" t="s">
        <v>1512</v>
      </c>
      <c r="J79" s="89" t="s">
        <v>1513</v>
      </c>
      <c r="K79" s="88" t="s">
        <v>1514</v>
      </c>
      <c r="L79" s="87">
        <v>262295.08</v>
      </c>
      <c r="M79" s="73">
        <v>1</v>
      </c>
      <c r="N79" s="87">
        <v>279781.38</v>
      </c>
      <c r="O79" s="90" t="s">
        <v>1515</v>
      </c>
      <c r="P79" s="87"/>
      <c r="Q79" s="89"/>
      <c r="R79" s="87"/>
      <c r="S79" s="89"/>
      <c r="T79" s="73"/>
      <c r="U79" s="73"/>
      <c r="V79" s="73" t="s">
        <v>1516</v>
      </c>
      <c r="W79" s="84" t="s">
        <v>3113</v>
      </c>
      <c r="X79" s="84" t="s">
        <v>3113</v>
      </c>
      <c r="Y79" s="84" t="s">
        <v>3113</v>
      </c>
      <c r="Z79" s="84" t="s">
        <v>3113</v>
      </c>
      <c r="AA79" s="84" t="s">
        <v>3113</v>
      </c>
      <c r="AB79" s="84" t="s">
        <v>3113</v>
      </c>
      <c r="AC79" s="84" t="s">
        <v>3113</v>
      </c>
      <c r="AD79" s="87">
        <v>279781.38</v>
      </c>
      <c r="AE79" s="84" t="s">
        <v>3113</v>
      </c>
      <c r="AF79" s="84" t="s">
        <v>3113</v>
      </c>
      <c r="AG79" s="84" t="s">
        <v>3113</v>
      </c>
      <c r="AH79" s="84" t="s">
        <v>3113</v>
      </c>
      <c r="AI79" s="84" t="s">
        <v>3113</v>
      </c>
      <c r="AJ79" s="84" t="s">
        <v>1136</v>
      </c>
      <c r="AK79" s="84" t="s">
        <v>3113</v>
      </c>
    </row>
    <row r="80" spans="1:37" ht="144">
      <c r="A80" s="84">
        <v>75</v>
      </c>
      <c r="B80" s="91" t="s">
        <v>3482</v>
      </c>
      <c r="C80" s="73" t="s">
        <v>1517</v>
      </c>
      <c r="D80" s="105" t="s">
        <v>1518</v>
      </c>
      <c r="E80" s="84" t="s">
        <v>1502</v>
      </c>
      <c r="F80" s="86" t="s">
        <v>1640</v>
      </c>
      <c r="G80" s="84" t="s">
        <v>3462</v>
      </c>
      <c r="H80" s="84" t="s">
        <v>3113</v>
      </c>
      <c r="I80" s="73" t="s">
        <v>2610</v>
      </c>
      <c r="J80" s="89" t="s">
        <v>1519</v>
      </c>
      <c r="K80" s="88" t="s">
        <v>1514</v>
      </c>
      <c r="L80" s="87">
        <v>290983.6</v>
      </c>
      <c r="M80" s="73">
        <v>1</v>
      </c>
      <c r="N80" s="87">
        <v>348480</v>
      </c>
      <c r="O80" s="90" t="s">
        <v>1520</v>
      </c>
      <c r="P80" s="87"/>
      <c r="Q80" s="89"/>
      <c r="R80" s="87"/>
      <c r="S80" s="89"/>
      <c r="T80" s="73"/>
      <c r="U80" s="73"/>
      <c r="V80" s="73" t="s">
        <v>1516</v>
      </c>
      <c r="W80" s="84" t="s">
        <v>3113</v>
      </c>
      <c r="X80" s="84" t="s">
        <v>3113</v>
      </c>
      <c r="Y80" s="84" t="s">
        <v>3113</v>
      </c>
      <c r="Z80" s="84" t="s">
        <v>3113</v>
      </c>
      <c r="AA80" s="84" t="s">
        <v>3113</v>
      </c>
      <c r="AB80" s="84" t="s">
        <v>3113</v>
      </c>
      <c r="AC80" s="84" t="s">
        <v>3113</v>
      </c>
      <c r="AD80" s="87">
        <v>348480</v>
      </c>
      <c r="AE80" s="84" t="s">
        <v>3113</v>
      </c>
      <c r="AF80" s="84" t="s">
        <v>3113</v>
      </c>
      <c r="AG80" s="84" t="s">
        <v>3113</v>
      </c>
      <c r="AH80" s="84" t="s">
        <v>3113</v>
      </c>
      <c r="AI80" s="84" t="s">
        <v>3113</v>
      </c>
      <c r="AJ80" s="84" t="s">
        <v>1136</v>
      </c>
      <c r="AK80" s="84" t="s">
        <v>3113</v>
      </c>
    </row>
    <row r="81" spans="1:37" ht="96">
      <c r="A81" s="84">
        <v>76</v>
      </c>
      <c r="B81" s="91" t="s">
        <v>3482</v>
      </c>
      <c r="C81" s="73" t="s">
        <v>1521</v>
      </c>
      <c r="D81" s="105" t="s">
        <v>1522</v>
      </c>
      <c r="E81" s="84"/>
      <c r="F81" s="86" t="s">
        <v>1640</v>
      </c>
      <c r="G81" s="84" t="s">
        <v>3462</v>
      </c>
      <c r="H81" s="84" t="s">
        <v>3113</v>
      </c>
      <c r="I81" s="73" t="s">
        <v>2726</v>
      </c>
      <c r="J81" s="89" t="s">
        <v>1523</v>
      </c>
      <c r="K81" s="88" t="s">
        <v>1514</v>
      </c>
      <c r="L81" s="87">
        <v>150819.67</v>
      </c>
      <c r="M81" s="73">
        <v>1</v>
      </c>
      <c r="N81" s="87">
        <v>176914.64</v>
      </c>
      <c r="O81" s="90" t="s">
        <v>1524</v>
      </c>
      <c r="P81" s="87"/>
      <c r="Q81" s="89"/>
      <c r="R81" s="87"/>
      <c r="S81" s="89"/>
      <c r="T81" s="73"/>
      <c r="U81" s="73"/>
      <c r="V81" s="73" t="s">
        <v>1525</v>
      </c>
      <c r="W81" s="84" t="s">
        <v>3113</v>
      </c>
      <c r="X81" s="84" t="s">
        <v>3113</v>
      </c>
      <c r="Y81" s="84" t="s">
        <v>3113</v>
      </c>
      <c r="Z81" s="84" t="s">
        <v>3113</v>
      </c>
      <c r="AA81" s="84" t="s">
        <v>3113</v>
      </c>
      <c r="AB81" s="84" t="s">
        <v>3113</v>
      </c>
      <c r="AC81" s="84" t="s">
        <v>3113</v>
      </c>
      <c r="AD81" s="87">
        <v>176914.64</v>
      </c>
      <c r="AE81" s="84" t="s">
        <v>3113</v>
      </c>
      <c r="AF81" s="84" t="s">
        <v>3113</v>
      </c>
      <c r="AG81" s="84" t="s">
        <v>3113</v>
      </c>
      <c r="AH81" s="84" t="s">
        <v>3113</v>
      </c>
      <c r="AI81" s="84" t="s">
        <v>3113</v>
      </c>
      <c r="AJ81" s="84" t="s">
        <v>1136</v>
      </c>
      <c r="AK81" s="84" t="s">
        <v>3113</v>
      </c>
    </row>
    <row r="82" spans="1:37" ht="84">
      <c r="A82" s="84">
        <v>77</v>
      </c>
      <c r="B82" s="91" t="s">
        <v>3482</v>
      </c>
      <c r="C82" s="73" t="s">
        <v>1526</v>
      </c>
      <c r="D82" s="7" t="s">
        <v>1527</v>
      </c>
      <c r="E82" s="84" t="s">
        <v>1502</v>
      </c>
      <c r="F82" s="86" t="s">
        <v>1640</v>
      </c>
      <c r="G82" s="84" t="s">
        <v>1642</v>
      </c>
      <c r="H82" s="98" t="s">
        <v>1528</v>
      </c>
      <c r="I82" s="73" t="s">
        <v>1529</v>
      </c>
      <c r="J82" s="89" t="s">
        <v>1530</v>
      </c>
      <c r="K82" s="114" t="s">
        <v>1531</v>
      </c>
      <c r="L82" s="87">
        <v>20015573.77</v>
      </c>
      <c r="M82" s="73">
        <v>5</v>
      </c>
      <c r="N82" s="87">
        <v>18298554.3</v>
      </c>
      <c r="O82" s="90" t="s">
        <v>1532</v>
      </c>
      <c r="P82" s="87">
        <v>19295851.84</v>
      </c>
      <c r="Q82" s="89" t="s">
        <v>2555</v>
      </c>
      <c r="R82" s="87">
        <v>17512426.15</v>
      </c>
      <c r="S82" s="89" t="s">
        <v>1533</v>
      </c>
      <c r="T82" s="73" t="s">
        <v>1534</v>
      </c>
      <c r="U82" s="73"/>
      <c r="V82" s="73" t="s">
        <v>1535</v>
      </c>
      <c r="W82" s="84" t="s">
        <v>3113</v>
      </c>
      <c r="X82" s="115">
        <v>226767.5</v>
      </c>
      <c r="Y82" s="84" t="s">
        <v>3113</v>
      </c>
      <c r="Z82" s="84" t="s">
        <v>3113</v>
      </c>
      <c r="AA82" s="84" t="s">
        <v>3113</v>
      </c>
      <c r="AB82" s="84" t="s">
        <v>3113</v>
      </c>
      <c r="AC82" s="84" t="s">
        <v>3113</v>
      </c>
      <c r="AD82" s="116">
        <v>226767.5</v>
      </c>
      <c r="AE82" s="87">
        <v>18298554.3</v>
      </c>
      <c r="AF82" s="84" t="s">
        <v>3113</v>
      </c>
      <c r="AG82" s="107" t="s">
        <v>3171</v>
      </c>
      <c r="AH82" s="95" t="s">
        <v>1215</v>
      </c>
      <c r="AI82" s="84" t="s">
        <v>3113</v>
      </c>
      <c r="AJ82" s="84" t="s">
        <v>1136</v>
      </c>
      <c r="AK82" s="84" t="s">
        <v>3113</v>
      </c>
    </row>
    <row r="83" spans="1:37" ht="45">
      <c r="A83" s="84">
        <v>78</v>
      </c>
      <c r="B83" s="85" t="s">
        <v>1180</v>
      </c>
      <c r="C83" s="73" t="s">
        <v>1536</v>
      </c>
      <c r="D83" s="7" t="s">
        <v>1537</v>
      </c>
      <c r="E83" s="84" t="s">
        <v>1538</v>
      </c>
      <c r="F83" s="86" t="s">
        <v>1640</v>
      </c>
      <c r="G83" s="84" t="s">
        <v>1642</v>
      </c>
      <c r="H83" s="84" t="s">
        <v>3113</v>
      </c>
      <c r="I83" s="73" t="s">
        <v>1539</v>
      </c>
      <c r="J83" s="89" t="s">
        <v>1540</v>
      </c>
      <c r="K83" s="93" t="s">
        <v>1541</v>
      </c>
      <c r="L83" s="87">
        <v>205000</v>
      </c>
      <c r="M83" s="73">
        <v>2</v>
      </c>
      <c r="N83" s="87">
        <v>192516</v>
      </c>
      <c r="O83" s="90" t="s">
        <v>1542</v>
      </c>
      <c r="P83" s="87">
        <v>210581.76</v>
      </c>
      <c r="Q83" s="89" t="s">
        <v>1543</v>
      </c>
      <c r="R83" s="87">
        <v>192516</v>
      </c>
      <c r="S83" s="90" t="s">
        <v>1544</v>
      </c>
      <c r="T83" s="73"/>
      <c r="U83" s="73"/>
      <c r="V83" s="73" t="s">
        <v>1545</v>
      </c>
      <c r="W83" s="84" t="s">
        <v>3113</v>
      </c>
      <c r="X83" s="84" t="s">
        <v>3113</v>
      </c>
      <c r="Y83" s="84" t="s">
        <v>3113</v>
      </c>
      <c r="Z83" s="84" t="s">
        <v>3113</v>
      </c>
      <c r="AA83" s="84" t="s">
        <v>3113</v>
      </c>
      <c r="AB83" s="84" t="s">
        <v>3113</v>
      </c>
      <c r="AC83" s="84" t="s">
        <v>3113</v>
      </c>
      <c r="AD83" s="87">
        <v>192516</v>
      </c>
      <c r="AE83" s="84" t="s">
        <v>3113</v>
      </c>
      <c r="AF83" s="84" t="s">
        <v>3113</v>
      </c>
      <c r="AG83" s="84" t="s">
        <v>3113</v>
      </c>
      <c r="AH83" s="84" t="s">
        <v>3113</v>
      </c>
      <c r="AI83" s="84" t="s">
        <v>3113</v>
      </c>
      <c r="AJ83" s="84" t="s">
        <v>1136</v>
      </c>
      <c r="AK83" s="84" t="s">
        <v>3113</v>
      </c>
    </row>
    <row r="84" spans="1:37" ht="84">
      <c r="A84" s="84">
        <v>79</v>
      </c>
      <c r="B84" s="91" t="s">
        <v>3482</v>
      </c>
      <c r="C84" s="73" t="s">
        <v>1546</v>
      </c>
      <c r="D84" s="4" t="s">
        <v>1547</v>
      </c>
      <c r="E84" s="84"/>
      <c r="F84" s="86" t="s">
        <v>1640</v>
      </c>
      <c r="G84" s="84" t="s">
        <v>1642</v>
      </c>
      <c r="H84" s="89" t="s">
        <v>1548</v>
      </c>
      <c r="I84" s="73" t="s">
        <v>1549</v>
      </c>
      <c r="J84" s="89" t="s">
        <v>1550</v>
      </c>
      <c r="K84" s="88" t="s">
        <v>1551</v>
      </c>
      <c r="L84" s="87">
        <v>610000</v>
      </c>
      <c r="M84" s="73">
        <v>3</v>
      </c>
      <c r="N84" s="87">
        <v>740430.2</v>
      </c>
      <c r="O84" s="90" t="s">
        <v>1552</v>
      </c>
      <c r="P84" s="87">
        <v>1053790.86</v>
      </c>
      <c r="Q84" s="89" t="s">
        <v>1553</v>
      </c>
      <c r="R84" s="87">
        <v>740430.2</v>
      </c>
      <c r="S84" s="90" t="s">
        <v>1554</v>
      </c>
      <c r="T84" s="73"/>
      <c r="U84" s="73"/>
      <c r="V84" s="73" t="s">
        <v>1555</v>
      </c>
      <c r="W84" s="84" t="s">
        <v>3113</v>
      </c>
      <c r="X84" s="84" t="s">
        <v>3113</v>
      </c>
      <c r="Y84" s="84" t="s">
        <v>3113</v>
      </c>
      <c r="Z84" s="84" t="s">
        <v>3113</v>
      </c>
      <c r="AA84" s="84" t="s">
        <v>3113</v>
      </c>
      <c r="AB84" s="84" t="s">
        <v>3113</v>
      </c>
      <c r="AC84" s="84" t="s">
        <v>3113</v>
      </c>
      <c r="AD84" s="87">
        <v>740430.2</v>
      </c>
      <c r="AE84" s="84" t="s">
        <v>3113</v>
      </c>
      <c r="AF84" s="84" t="s">
        <v>3113</v>
      </c>
      <c r="AG84" s="84" t="s">
        <v>3113</v>
      </c>
      <c r="AH84" s="84" t="s">
        <v>3113</v>
      </c>
      <c r="AI84" s="84" t="s">
        <v>3113</v>
      </c>
      <c r="AJ84" s="84" t="s">
        <v>1136</v>
      </c>
      <c r="AK84" s="84" t="s">
        <v>3113</v>
      </c>
    </row>
    <row r="85" spans="1:37" ht="72">
      <c r="A85" s="84">
        <v>80</v>
      </c>
      <c r="B85" s="91" t="s">
        <v>3482</v>
      </c>
      <c r="C85" s="89" t="s">
        <v>1556</v>
      </c>
      <c r="D85" s="105" t="s">
        <v>1557</v>
      </c>
      <c r="E85" s="84"/>
      <c r="F85" s="84" t="s">
        <v>1639</v>
      </c>
      <c r="G85" s="84" t="s">
        <v>2340</v>
      </c>
      <c r="H85" s="84" t="s">
        <v>3113</v>
      </c>
      <c r="I85" s="89" t="s">
        <v>1558</v>
      </c>
      <c r="J85" s="89" t="s">
        <v>1559</v>
      </c>
      <c r="K85" s="88" t="s">
        <v>1551</v>
      </c>
      <c r="L85" s="87">
        <v>8406600</v>
      </c>
      <c r="M85" s="84" t="s">
        <v>3113</v>
      </c>
      <c r="N85" s="84" t="s">
        <v>3113</v>
      </c>
      <c r="O85" s="88" t="s">
        <v>1560</v>
      </c>
      <c r="P85" s="87"/>
      <c r="Q85" s="89"/>
      <c r="R85" s="87"/>
      <c r="S85" s="89"/>
      <c r="T85" s="73"/>
      <c r="U85" s="73"/>
      <c r="V85" s="73"/>
      <c r="W85" s="84" t="s">
        <v>3113</v>
      </c>
      <c r="X85" s="84" t="s">
        <v>3113</v>
      </c>
      <c r="Y85" s="84" t="s">
        <v>3113</v>
      </c>
      <c r="Z85" s="84" t="s">
        <v>3113</v>
      </c>
      <c r="AA85" s="84" t="s">
        <v>3113</v>
      </c>
      <c r="AB85" s="84" t="s">
        <v>3113</v>
      </c>
      <c r="AC85" s="84" t="s">
        <v>3113</v>
      </c>
      <c r="AD85" s="84" t="s">
        <v>3113</v>
      </c>
      <c r="AE85" s="84" t="s">
        <v>3113</v>
      </c>
      <c r="AF85" s="84" t="s">
        <v>3113</v>
      </c>
      <c r="AG85" s="84" t="s">
        <v>3113</v>
      </c>
      <c r="AH85" s="84" t="s">
        <v>3113</v>
      </c>
      <c r="AI85" s="84" t="s">
        <v>3113</v>
      </c>
      <c r="AJ85" s="84" t="s">
        <v>3113</v>
      </c>
      <c r="AK85" s="84" t="s">
        <v>3113</v>
      </c>
    </row>
    <row r="86" spans="1:37" ht="93.75" customHeight="1">
      <c r="A86" s="84">
        <v>81</v>
      </c>
      <c r="B86" s="91" t="s">
        <v>3482</v>
      </c>
      <c r="C86" s="89" t="s">
        <v>1561</v>
      </c>
      <c r="D86" s="4" t="s">
        <v>1562</v>
      </c>
      <c r="E86" s="84"/>
      <c r="F86" s="86" t="s">
        <v>1640</v>
      </c>
      <c r="G86" s="84" t="s">
        <v>1642</v>
      </c>
      <c r="H86" s="84" t="s">
        <v>3113</v>
      </c>
      <c r="I86" s="84" t="s">
        <v>3113</v>
      </c>
      <c r="J86" s="84" t="s">
        <v>3113</v>
      </c>
      <c r="K86" s="84" t="s">
        <v>3113</v>
      </c>
      <c r="L86" s="87">
        <v>13318300</v>
      </c>
      <c r="M86" s="84" t="s">
        <v>3113</v>
      </c>
      <c r="N86" s="84" t="s">
        <v>3113</v>
      </c>
      <c r="O86" s="88" t="s">
        <v>2187</v>
      </c>
      <c r="P86" s="87"/>
      <c r="Q86" s="89"/>
      <c r="R86" s="87"/>
      <c r="S86" s="89"/>
      <c r="T86" s="73"/>
      <c r="U86" s="73"/>
      <c r="V86" s="73"/>
      <c r="W86" s="84" t="s">
        <v>3113</v>
      </c>
      <c r="X86" s="84" t="s">
        <v>3113</v>
      </c>
      <c r="Y86" s="84" t="s">
        <v>3113</v>
      </c>
      <c r="Z86" s="84" t="s">
        <v>3113</v>
      </c>
      <c r="AA86" s="84" t="s">
        <v>3113</v>
      </c>
      <c r="AB86" s="84" t="s">
        <v>3113</v>
      </c>
      <c r="AC86" s="84" t="s">
        <v>3113</v>
      </c>
      <c r="AD86" s="84" t="s">
        <v>3113</v>
      </c>
      <c r="AE86" s="84" t="s">
        <v>3113</v>
      </c>
      <c r="AF86" s="84" t="s">
        <v>3113</v>
      </c>
      <c r="AG86" s="84" t="s">
        <v>3113</v>
      </c>
      <c r="AH86" s="84" t="s">
        <v>3113</v>
      </c>
      <c r="AI86" s="84" t="s">
        <v>3113</v>
      </c>
      <c r="AJ86" s="84" t="s">
        <v>3113</v>
      </c>
      <c r="AK86" s="84" t="s">
        <v>3113</v>
      </c>
    </row>
    <row r="87" spans="1:37" ht="107.25" customHeight="1">
      <c r="A87" s="84">
        <v>82</v>
      </c>
      <c r="B87" s="91" t="s">
        <v>3482</v>
      </c>
      <c r="C87" s="73" t="s">
        <v>1563</v>
      </c>
      <c r="D87" s="105" t="s">
        <v>1564</v>
      </c>
      <c r="E87" s="84" t="s">
        <v>1502</v>
      </c>
      <c r="F87" s="86" t="s">
        <v>1640</v>
      </c>
      <c r="G87" s="84" t="s">
        <v>1642</v>
      </c>
      <c r="H87" s="89" t="s">
        <v>1565</v>
      </c>
      <c r="I87" s="73" t="s">
        <v>2859</v>
      </c>
      <c r="J87" s="89" t="s">
        <v>1566</v>
      </c>
      <c r="K87" s="88" t="s">
        <v>1567</v>
      </c>
      <c r="L87" s="87">
        <v>281967.21</v>
      </c>
      <c r="M87" s="73">
        <v>1</v>
      </c>
      <c r="N87" s="87">
        <v>194127.6</v>
      </c>
      <c r="O87" s="90" t="s">
        <v>1568</v>
      </c>
      <c r="P87" s="87">
        <v>194127.6</v>
      </c>
      <c r="Q87" s="90" t="s">
        <v>1569</v>
      </c>
      <c r="R87" s="87">
        <v>194127.6</v>
      </c>
      <c r="S87" s="90" t="s">
        <v>1569</v>
      </c>
      <c r="T87" s="73"/>
      <c r="U87" s="73"/>
      <c r="V87" s="73" t="s">
        <v>2702</v>
      </c>
      <c r="W87" s="84" t="s">
        <v>3113</v>
      </c>
      <c r="X87" s="84" t="s">
        <v>3113</v>
      </c>
      <c r="Y87" s="84" t="s">
        <v>3113</v>
      </c>
      <c r="Z87" s="84" t="s">
        <v>3113</v>
      </c>
      <c r="AA87" s="84" t="s">
        <v>3113</v>
      </c>
      <c r="AB87" s="84" t="s">
        <v>3113</v>
      </c>
      <c r="AC87" s="84" t="s">
        <v>3113</v>
      </c>
      <c r="AD87" s="87">
        <v>194127.6</v>
      </c>
      <c r="AE87" s="84" t="s">
        <v>3113</v>
      </c>
      <c r="AF87" s="84" t="s">
        <v>3113</v>
      </c>
      <c r="AG87" s="84" t="s">
        <v>3113</v>
      </c>
      <c r="AH87" s="84" t="s">
        <v>3113</v>
      </c>
      <c r="AI87" s="84" t="s">
        <v>3113</v>
      </c>
      <c r="AJ87" s="84" t="s">
        <v>1136</v>
      </c>
      <c r="AK87" s="84" t="s">
        <v>3113</v>
      </c>
    </row>
    <row r="88" spans="1:37" ht="108">
      <c r="A88" s="84">
        <v>83</v>
      </c>
      <c r="B88" s="85" t="s">
        <v>1180</v>
      </c>
      <c r="C88" s="73" t="s">
        <v>1570</v>
      </c>
      <c r="D88" s="7" t="s">
        <v>1571</v>
      </c>
      <c r="E88" s="84"/>
      <c r="F88" s="84" t="s">
        <v>1639</v>
      </c>
      <c r="G88" s="84" t="s">
        <v>1642</v>
      </c>
      <c r="H88" s="84" t="s">
        <v>3113</v>
      </c>
      <c r="I88" s="73" t="s">
        <v>2695</v>
      </c>
      <c r="J88" s="89" t="s">
        <v>1572</v>
      </c>
      <c r="K88" s="88" t="s">
        <v>2743</v>
      </c>
      <c r="L88" s="87">
        <v>24654.62</v>
      </c>
      <c r="M88" s="73">
        <v>7</v>
      </c>
      <c r="N88" s="87">
        <v>15211.72</v>
      </c>
      <c r="O88" s="90" t="s">
        <v>1573</v>
      </c>
      <c r="P88" s="87">
        <v>31456.92</v>
      </c>
      <c r="Q88" s="89" t="s">
        <v>1574</v>
      </c>
      <c r="R88" s="87">
        <v>12938.89</v>
      </c>
      <c r="S88" s="89" t="s">
        <v>1575</v>
      </c>
      <c r="T88" s="89" t="s">
        <v>1576</v>
      </c>
      <c r="U88" s="73"/>
      <c r="V88" s="73" t="s">
        <v>1549</v>
      </c>
      <c r="W88" s="84" t="s">
        <v>3113</v>
      </c>
      <c r="X88" s="84" t="s">
        <v>3113</v>
      </c>
      <c r="Y88" s="84" t="s">
        <v>3113</v>
      </c>
      <c r="Z88" s="84" t="s">
        <v>3113</v>
      </c>
      <c r="AA88" s="84" t="s">
        <v>3113</v>
      </c>
      <c r="AB88" s="84" t="s">
        <v>3113</v>
      </c>
      <c r="AC88" s="84" t="s">
        <v>3113</v>
      </c>
      <c r="AD88" s="87">
        <v>15211.72</v>
      </c>
      <c r="AE88" s="84" t="s">
        <v>3113</v>
      </c>
      <c r="AF88" s="84" t="s">
        <v>3113</v>
      </c>
      <c r="AG88" s="84" t="s">
        <v>3113</v>
      </c>
      <c r="AH88" s="84" t="s">
        <v>3113</v>
      </c>
      <c r="AI88" s="84" t="s">
        <v>3113</v>
      </c>
      <c r="AJ88" s="84" t="s">
        <v>1136</v>
      </c>
      <c r="AK88" s="84" t="s">
        <v>3113</v>
      </c>
    </row>
    <row r="89" spans="1:37" ht="70.5" customHeight="1">
      <c r="A89" s="84">
        <v>84</v>
      </c>
      <c r="B89" s="85" t="s">
        <v>1180</v>
      </c>
      <c r="C89" s="73" t="s">
        <v>1577</v>
      </c>
      <c r="D89" s="8" t="s">
        <v>378</v>
      </c>
      <c r="E89" s="84" t="s">
        <v>1270</v>
      </c>
      <c r="F89" s="86" t="s">
        <v>1640</v>
      </c>
      <c r="G89" s="84" t="s">
        <v>1642</v>
      </c>
      <c r="H89" s="84" t="s">
        <v>3113</v>
      </c>
      <c r="I89" s="73" t="s">
        <v>2695</v>
      </c>
      <c r="J89" s="89" t="s">
        <v>379</v>
      </c>
      <c r="K89" s="88" t="s">
        <v>2280</v>
      </c>
      <c r="L89" s="87">
        <v>907377.05</v>
      </c>
      <c r="M89" s="73">
        <v>3</v>
      </c>
      <c r="N89" s="87">
        <v>1566480</v>
      </c>
      <c r="O89" s="90" t="s">
        <v>380</v>
      </c>
      <c r="P89" s="87">
        <v>2122068</v>
      </c>
      <c r="Q89" s="89" t="s">
        <v>381</v>
      </c>
      <c r="R89" s="87">
        <v>1427400</v>
      </c>
      <c r="S89" s="89" t="s">
        <v>382</v>
      </c>
      <c r="T89" s="73"/>
      <c r="U89" s="73"/>
      <c r="V89" s="73" t="s">
        <v>383</v>
      </c>
      <c r="W89" s="84" t="s">
        <v>3113</v>
      </c>
      <c r="X89" s="84" t="s">
        <v>3113</v>
      </c>
      <c r="Y89" s="84" t="s">
        <v>3113</v>
      </c>
      <c r="Z89" s="84" t="s">
        <v>3113</v>
      </c>
      <c r="AA89" s="84" t="s">
        <v>3113</v>
      </c>
      <c r="AB89" s="84" t="s">
        <v>3113</v>
      </c>
      <c r="AC89" s="84" t="s">
        <v>3113</v>
      </c>
      <c r="AD89" s="87">
        <v>1566480</v>
      </c>
      <c r="AE89" s="84" t="s">
        <v>3113</v>
      </c>
      <c r="AF89" s="84" t="s">
        <v>3113</v>
      </c>
      <c r="AG89" s="84" t="s">
        <v>3113</v>
      </c>
      <c r="AH89" s="84" t="s">
        <v>3113</v>
      </c>
      <c r="AI89" s="84" t="s">
        <v>3113</v>
      </c>
      <c r="AJ89" s="84" t="s">
        <v>1136</v>
      </c>
      <c r="AK89" s="84" t="s">
        <v>3113</v>
      </c>
    </row>
    <row r="90" spans="1:37" ht="90">
      <c r="A90" s="84">
        <v>85</v>
      </c>
      <c r="B90" s="85" t="s">
        <v>1180</v>
      </c>
      <c r="C90" s="73" t="s">
        <v>384</v>
      </c>
      <c r="D90" s="17" t="s">
        <v>385</v>
      </c>
      <c r="E90" s="84" t="s">
        <v>386</v>
      </c>
      <c r="F90" s="86" t="s">
        <v>1640</v>
      </c>
      <c r="G90" s="84" t="s">
        <v>3100</v>
      </c>
      <c r="H90" s="84" t="s">
        <v>3113</v>
      </c>
      <c r="I90" s="73" t="s">
        <v>387</v>
      </c>
      <c r="J90" s="89" t="s">
        <v>388</v>
      </c>
      <c r="K90" s="93" t="s">
        <v>2883</v>
      </c>
      <c r="L90" s="87">
        <v>130000</v>
      </c>
      <c r="M90" s="73">
        <v>8</v>
      </c>
      <c r="N90" s="98" t="s">
        <v>389</v>
      </c>
      <c r="O90" s="106" t="s">
        <v>390</v>
      </c>
      <c r="P90" s="98" t="s">
        <v>391</v>
      </c>
      <c r="Q90" s="89" t="s">
        <v>392</v>
      </c>
      <c r="R90" s="98" t="s">
        <v>393</v>
      </c>
      <c r="S90" s="89" t="s">
        <v>394</v>
      </c>
      <c r="T90" s="89" t="s">
        <v>395</v>
      </c>
      <c r="U90" s="73"/>
      <c r="V90" s="89" t="s">
        <v>396</v>
      </c>
      <c r="W90" s="84" t="s">
        <v>3113</v>
      </c>
      <c r="X90" s="84" t="s">
        <v>3113</v>
      </c>
      <c r="Y90" s="84" t="s">
        <v>3113</v>
      </c>
      <c r="Z90" s="84" t="s">
        <v>3113</v>
      </c>
      <c r="AA90" s="84" t="s">
        <v>3113</v>
      </c>
      <c r="AB90" s="84" t="s">
        <v>3113</v>
      </c>
      <c r="AC90" s="84" t="s">
        <v>3113</v>
      </c>
      <c r="AD90" s="87">
        <f>42700+23912</f>
        <v>66612</v>
      </c>
      <c r="AE90" s="84" t="s">
        <v>3113</v>
      </c>
      <c r="AF90" s="84" t="s">
        <v>3113</v>
      </c>
      <c r="AG90" s="84" t="s">
        <v>3113</v>
      </c>
      <c r="AH90" s="84" t="s">
        <v>3113</v>
      </c>
      <c r="AI90" s="84" t="s">
        <v>3113</v>
      </c>
      <c r="AJ90" s="84" t="s">
        <v>1136</v>
      </c>
      <c r="AK90" s="84" t="s">
        <v>3113</v>
      </c>
    </row>
    <row r="91" spans="1:37" ht="33.75">
      <c r="A91" s="84">
        <v>86</v>
      </c>
      <c r="B91" s="85" t="s">
        <v>1180</v>
      </c>
      <c r="C91" s="73" t="s">
        <v>397</v>
      </c>
      <c r="D91" s="4" t="s">
        <v>398</v>
      </c>
      <c r="E91" s="84" t="s">
        <v>399</v>
      </c>
      <c r="F91" s="86" t="s">
        <v>1640</v>
      </c>
      <c r="G91" s="84" t="s">
        <v>1642</v>
      </c>
      <c r="H91" s="84" t="s">
        <v>3113</v>
      </c>
      <c r="I91" s="73" t="s">
        <v>400</v>
      </c>
      <c r="J91" s="89" t="s">
        <v>401</v>
      </c>
      <c r="K91" s="93" t="s">
        <v>402</v>
      </c>
      <c r="L91" s="87">
        <v>55646</v>
      </c>
      <c r="M91" s="73">
        <v>3</v>
      </c>
      <c r="N91" s="87">
        <v>59980.08</v>
      </c>
      <c r="O91" s="106" t="s">
        <v>403</v>
      </c>
      <c r="P91" s="87">
        <v>82635.48</v>
      </c>
      <c r="Q91" s="89" t="s">
        <v>404</v>
      </c>
      <c r="R91" s="87">
        <v>16175</v>
      </c>
      <c r="S91" s="102" t="s">
        <v>405</v>
      </c>
      <c r="T91" s="73"/>
      <c r="U91" s="73"/>
      <c r="V91" s="73" t="s">
        <v>406</v>
      </c>
      <c r="W91" s="84" t="s">
        <v>3113</v>
      </c>
      <c r="X91" s="84" t="s">
        <v>3113</v>
      </c>
      <c r="Y91" s="84" t="s">
        <v>3113</v>
      </c>
      <c r="Z91" s="84" t="s">
        <v>3113</v>
      </c>
      <c r="AA91" s="84" t="s">
        <v>3113</v>
      </c>
      <c r="AB91" s="84" t="s">
        <v>3113</v>
      </c>
      <c r="AC91" s="84" t="s">
        <v>3113</v>
      </c>
      <c r="AD91" s="87">
        <v>59980.08</v>
      </c>
      <c r="AE91" s="84" t="s">
        <v>3113</v>
      </c>
      <c r="AF91" s="84" t="s">
        <v>3113</v>
      </c>
      <c r="AG91" s="84" t="s">
        <v>3113</v>
      </c>
      <c r="AH91" s="84" t="s">
        <v>3113</v>
      </c>
      <c r="AI91" s="84" t="s">
        <v>3113</v>
      </c>
      <c r="AJ91" s="84" t="s">
        <v>1136</v>
      </c>
      <c r="AK91" s="84" t="s">
        <v>3113</v>
      </c>
    </row>
    <row r="92" spans="1:37" ht="72">
      <c r="A92" s="84">
        <v>87</v>
      </c>
      <c r="B92" s="91" t="s">
        <v>407</v>
      </c>
      <c r="C92" s="73" t="s">
        <v>408</v>
      </c>
      <c r="D92" s="105" t="s">
        <v>409</v>
      </c>
      <c r="E92" s="84"/>
      <c r="F92" s="86" t="s">
        <v>1640</v>
      </c>
      <c r="G92" s="84" t="s">
        <v>3462</v>
      </c>
      <c r="H92" s="84" t="s">
        <v>3113</v>
      </c>
      <c r="I92" s="73" t="s">
        <v>2542</v>
      </c>
      <c r="J92" s="89" t="s">
        <v>410</v>
      </c>
      <c r="K92" s="88" t="s">
        <v>411</v>
      </c>
      <c r="L92" s="87">
        <v>65450</v>
      </c>
      <c r="M92" s="73">
        <v>1</v>
      </c>
      <c r="N92" s="87">
        <v>79849</v>
      </c>
      <c r="O92" s="90" t="s">
        <v>412</v>
      </c>
      <c r="P92" s="87"/>
      <c r="Q92" s="89"/>
      <c r="R92" s="87"/>
      <c r="S92" s="89"/>
      <c r="T92" s="73"/>
      <c r="U92" s="73"/>
      <c r="V92" s="73" t="s">
        <v>2610</v>
      </c>
      <c r="W92" s="84" t="s">
        <v>3113</v>
      </c>
      <c r="X92" s="84" t="s">
        <v>3113</v>
      </c>
      <c r="Y92" s="84" t="s">
        <v>3113</v>
      </c>
      <c r="Z92" s="84" t="s">
        <v>3113</v>
      </c>
      <c r="AA92" s="84" t="s">
        <v>3113</v>
      </c>
      <c r="AB92" s="84" t="s">
        <v>3113</v>
      </c>
      <c r="AC92" s="84" t="s">
        <v>3113</v>
      </c>
      <c r="AD92" s="87">
        <v>79849</v>
      </c>
      <c r="AE92" s="84" t="s">
        <v>3113</v>
      </c>
      <c r="AF92" s="84" t="s">
        <v>3113</v>
      </c>
      <c r="AG92" s="84" t="s">
        <v>3113</v>
      </c>
      <c r="AH92" s="84" t="s">
        <v>3113</v>
      </c>
      <c r="AI92" s="84" t="s">
        <v>3113</v>
      </c>
      <c r="AJ92" s="84" t="s">
        <v>1136</v>
      </c>
      <c r="AK92" s="84" t="s">
        <v>3113</v>
      </c>
    </row>
    <row r="93" spans="1:37" ht="72">
      <c r="A93" s="84">
        <v>88</v>
      </c>
      <c r="B93" s="85" t="s">
        <v>1180</v>
      </c>
      <c r="C93" s="73" t="s">
        <v>413</v>
      </c>
      <c r="D93" s="7" t="s">
        <v>414</v>
      </c>
      <c r="E93" s="84" t="s">
        <v>2613</v>
      </c>
      <c r="F93" s="86" t="s">
        <v>1640</v>
      </c>
      <c r="G93" s="84" t="s">
        <v>1642</v>
      </c>
      <c r="H93" s="84" t="s">
        <v>3113</v>
      </c>
      <c r="I93" s="73" t="s">
        <v>415</v>
      </c>
      <c r="J93" s="89" t="s">
        <v>416</v>
      </c>
      <c r="K93" s="88" t="s">
        <v>417</v>
      </c>
      <c r="L93" s="87">
        <v>203442.62</v>
      </c>
      <c r="M93" s="73">
        <v>4</v>
      </c>
      <c r="N93" s="117" t="s">
        <v>418</v>
      </c>
      <c r="O93" s="106" t="s">
        <v>419</v>
      </c>
      <c r="P93" s="117" t="s">
        <v>420</v>
      </c>
      <c r="Q93" s="117" t="s">
        <v>421</v>
      </c>
      <c r="R93" s="117" t="s">
        <v>418</v>
      </c>
      <c r="S93" s="106" t="s">
        <v>422</v>
      </c>
      <c r="T93" s="73"/>
      <c r="U93" s="73"/>
      <c r="V93" s="89" t="s">
        <v>423</v>
      </c>
      <c r="W93" s="84" t="s">
        <v>3113</v>
      </c>
      <c r="X93" s="84" t="s">
        <v>3113</v>
      </c>
      <c r="Y93" s="84" t="s">
        <v>3113</v>
      </c>
      <c r="Z93" s="84" t="s">
        <v>3113</v>
      </c>
      <c r="AA93" s="84" t="s">
        <v>3113</v>
      </c>
      <c r="AB93" s="84" t="s">
        <v>3113</v>
      </c>
      <c r="AC93" s="84" t="s">
        <v>3113</v>
      </c>
      <c r="AD93" s="87">
        <f>85000+163200</f>
        <v>248200</v>
      </c>
      <c r="AE93" s="84" t="s">
        <v>3113</v>
      </c>
      <c r="AF93" s="84" t="s">
        <v>3113</v>
      </c>
      <c r="AG93" s="84" t="s">
        <v>3113</v>
      </c>
      <c r="AH93" s="84" t="s">
        <v>3113</v>
      </c>
      <c r="AI93" s="84" t="s">
        <v>3113</v>
      </c>
      <c r="AJ93" s="84" t="s">
        <v>1136</v>
      </c>
      <c r="AK93" s="84" t="s">
        <v>3113</v>
      </c>
    </row>
    <row r="94" spans="1:37" ht="36">
      <c r="A94" s="84">
        <v>89</v>
      </c>
      <c r="B94" s="85" t="s">
        <v>1180</v>
      </c>
      <c r="C94" s="73" t="s">
        <v>424</v>
      </c>
      <c r="D94" s="7" t="s">
        <v>425</v>
      </c>
      <c r="E94" s="84" t="s">
        <v>2613</v>
      </c>
      <c r="F94" s="86" t="s">
        <v>1640</v>
      </c>
      <c r="G94" s="84" t="s">
        <v>1642</v>
      </c>
      <c r="H94" s="84" t="s">
        <v>3113</v>
      </c>
      <c r="I94" s="73" t="s">
        <v>415</v>
      </c>
      <c r="J94" s="89" t="s">
        <v>416</v>
      </c>
      <c r="K94" s="88" t="s">
        <v>2615</v>
      </c>
      <c r="L94" s="87">
        <v>80000</v>
      </c>
      <c r="M94" s="73">
        <v>2</v>
      </c>
      <c r="N94" s="87">
        <v>97062.2</v>
      </c>
      <c r="O94" s="106" t="s">
        <v>426</v>
      </c>
      <c r="P94" s="87">
        <v>99428.4</v>
      </c>
      <c r="Q94" s="89" t="s">
        <v>427</v>
      </c>
      <c r="R94" s="87">
        <v>97062.2</v>
      </c>
      <c r="S94" s="106" t="s">
        <v>428</v>
      </c>
      <c r="T94" s="73"/>
      <c r="U94" s="73"/>
      <c r="V94" s="73" t="s">
        <v>429</v>
      </c>
      <c r="W94" s="84" t="s">
        <v>3113</v>
      </c>
      <c r="X94" s="84" t="s">
        <v>3113</v>
      </c>
      <c r="Y94" s="84" t="s">
        <v>3113</v>
      </c>
      <c r="Z94" s="84" t="s">
        <v>3113</v>
      </c>
      <c r="AA94" s="84" t="s">
        <v>3113</v>
      </c>
      <c r="AB94" s="84" t="s">
        <v>3113</v>
      </c>
      <c r="AC94" s="84" t="s">
        <v>3113</v>
      </c>
      <c r="AD94" s="87">
        <v>97062.2</v>
      </c>
      <c r="AE94" s="84" t="s">
        <v>3113</v>
      </c>
      <c r="AF94" s="84" t="s">
        <v>3113</v>
      </c>
      <c r="AG94" s="84" t="s">
        <v>3113</v>
      </c>
      <c r="AH94" s="84" t="s">
        <v>3113</v>
      </c>
      <c r="AI94" s="84" t="s">
        <v>3113</v>
      </c>
      <c r="AJ94" s="84" t="s">
        <v>1136</v>
      </c>
      <c r="AK94" s="84" t="s">
        <v>3113</v>
      </c>
    </row>
    <row r="95" spans="1:37" ht="68.25">
      <c r="A95" s="84">
        <v>90</v>
      </c>
      <c r="B95" s="85" t="s">
        <v>1180</v>
      </c>
      <c r="C95" s="73" t="s">
        <v>430</v>
      </c>
      <c r="D95" s="4" t="s">
        <v>431</v>
      </c>
      <c r="E95" s="84" t="s">
        <v>399</v>
      </c>
      <c r="F95" s="86" t="s">
        <v>1640</v>
      </c>
      <c r="G95" s="84" t="s">
        <v>3100</v>
      </c>
      <c r="H95" s="84" t="s">
        <v>3113</v>
      </c>
      <c r="I95" s="73" t="s">
        <v>1251</v>
      </c>
      <c r="J95" s="89" t="s">
        <v>432</v>
      </c>
      <c r="K95" s="88" t="s">
        <v>433</v>
      </c>
      <c r="L95" s="87">
        <v>60309.85</v>
      </c>
      <c r="M95" s="73">
        <v>4</v>
      </c>
      <c r="N95" s="112" t="s">
        <v>434</v>
      </c>
      <c r="O95" s="106" t="s">
        <v>435</v>
      </c>
      <c r="P95" s="118" t="s">
        <v>436</v>
      </c>
      <c r="Q95" s="102" t="s">
        <v>437</v>
      </c>
      <c r="R95" s="118" t="s">
        <v>438</v>
      </c>
      <c r="S95" s="102" t="s">
        <v>439</v>
      </c>
      <c r="T95" s="73"/>
      <c r="U95" s="73"/>
      <c r="V95" s="73" t="s">
        <v>2859</v>
      </c>
      <c r="W95" s="84" t="s">
        <v>3113</v>
      </c>
      <c r="X95" s="84" t="s">
        <v>3113</v>
      </c>
      <c r="Y95" s="84" t="s">
        <v>3113</v>
      </c>
      <c r="Z95" s="84" t="s">
        <v>3113</v>
      </c>
      <c r="AA95" s="84" t="s">
        <v>3113</v>
      </c>
      <c r="AB95" s="84" t="s">
        <v>3113</v>
      </c>
      <c r="AC95" s="84" t="s">
        <v>3113</v>
      </c>
      <c r="AD95" s="87">
        <f>6546.23+29362.88</f>
        <v>35909.11</v>
      </c>
      <c r="AE95" s="84" t="s">
        <v>3113</v>
      </c>
      <c r="AF95" s="84" t="s">
        <v>3113</v>
      </c>
      <c r="AG95" s="84" t="s">
        <v>3113</v>
      </c>
      <c r="AH95" s="84" t="s">
        <v>3113</v>
      </c>
      <c r="AI95" s="84" t="s">
        <v>3113</v>
      </c>
      <c r="AJ95" s="84" t="s">
        <v>1136</v>
      </c>
      <c r="AK95" s="84" t="s">
        <v>3113</v>
      </c>
    </row>
    <row r="96" spans="1:37" ht="44.25" customHeight="1">
      <c r="A96" s="84">
        <v>91</v>
      </c>
      <c r="B96" s="91" t="s">
        <v>3482</v>
      </c>
      <c r="C96" s="73" t="s">
        <v>440</v>
      </c>
      <c r="D96" s="105" t="s">
        <v>441</v>
      </c>
      <c r="E96" s="84"/>
      <c r="F96" s="86" t="s">
        <v>1640</v>
      </c>
      <c r="G96" s="84" t="s">
        <v>1642</v>
      </c>
      <c r="H96" s="84" t="s">
        <v>3113</v>
      </c>
      <c r="I96" s="73" t="s">
        <v>2580</v>
      </c>
      <c r="J96" s="89" t="s">
        <v>442</v>
      </c>
      <c r="K96" s="93" t="s">
        <v>2866</v>
      </c>
      <c r="L96" s="87">
        <v>163934</v>
      </c>
      <c r="M96" s="73">
        <v>1</v>
      </c>
      <c r="N96" s="87">
        <v>170219.9</v>
      </c>
      <c r="O96" s="90" t="s">
        <v>443</v>
      </c>
      <c r="P96" s="87">
        <v>170219.9</v>
      </c>
      <c r="Q96" s="90" t="s">
        <v>444</v>
      </c>
      <c r="R96" s="87">
        <v>170219.9</v>
      </c>
      <c r="S96" s="90" t="s">
        <v>444</v>
      </c>
      <c r="T96" s="73"/>
      <c r="U96" s="73"/>
      <c r="V96" s="73" t="s">
        <v>1512</v>
      </c>
      <c r="W96" s="84" t="s">
        <v>3113</v>
      </c>
      <c r="X96" s="84" t="s">
        <v>3113</v>
      </c>
      <c r="Y96" s="84" t="s">
        <v>3113</v>
      </c>
      <c r="Z96" s="84" t="s">
        <v>3113</v>
      </c>
      <c r="AA96" s="84" t="s">
        <v>3113</v>
      </c>
      <c r="AB96" s="84" t="s">
        <v>3113</v>
      </c>
      <c r="AC96" s="84" t="s">
        <v>3113</v>
      </c>
      <c r="AD96" s="87">
        <v>170219.9</v>
      </c>
      <c r="AE96" s="84" t="s">
        <v>3113</v>
      </c>
      <c r="AF96" s="84" t="s">
        <v>3113</v>
      </c>
      <c r="AG96" s="84" t="s">
        <v>3113</v>
      </c>
      <c r="AH96" s="84" t="s">
        <v>3113</v>
      </c>
      <c r="AI96" s="84" t="s">
        <v>3113</v>
      </c>
      <c r="AJ96" s="84" t="s">
        <v>1136</v>
      </c>
      <c r="AK96" s="84" t="s">
        <v>3113</v>
      </c>
    </row>
    <row r="97" spans="1:37" ht="48.75">
      <c r="A97" s="84">
        <v>92</v>
      </c>
      <c r="B97" s="91" t="s">
        <v>3482</v>
      </c>
      <c r="C97" s="73" t="s">
        <v>445</v>
      </c>
      <c r="D97" s="7" t="s">
        <v>446</v>
      </c>
      <c r="E97" s="84" t="s">
        <v>447</v>
      </c>
      <c r="F97" s="86" t="s">
        <v>1640</v>
      </c>
      <c r="G97" s="84" t="s">
        <v>3100</v>
      </c>
      <c r="H97" s="84" t="s">
        <v>3113</v>
      </c>
      <c r="I97" s="73" t="s">
        <v>2470</v>
      </c>
      <c r="J97" s="89" t="s">
        <v>448</v>
      </c>
      <c r="K97" s="88" t="s">
        <v>2691</v>
      </c>
      <c r="L97" s="87">
        <v>32425</v>
      </c>
      <c r="M97" s="73">
        <v>6</v>
      </c>
      <c r="N97" s="87">
        <v>35006.31</v>
      </c>
      <c r="O97" s="90" t="s">
        <v>449</v>
      </c>
      <c r="P97" s="87">
        <v>39469.8</v>
      </c>
      <c r="Q97" s="109" t="s">
        <v>450</v>
      </c>
      <c r="R97" s="87">
        <v>35006.31</v>
      </c>
      <c r="S97" s="90" t="s">
        <v>451</v>
      </c>
      <c r="T97" s="73"/>
      <c r="U97" s="73"/>
      <c r="V97" s="73" t="s">
        <v>2833</v>
      </c>
      <c r="W97" s="84" t="s">
        <v>3113</v>
      </c>
      <c r="X97" s="84" t="s">
        <v>3113</v>
      </c>
      <c r="Y97" s="84" t="s">
        <v>3113</v>
      </c>
      <c r="Z97" s="84" t="s">
        <v>3113</v>
      </c>
      <c r="AA97" s="84" t="s">
        <v>3113</v>
      </c>
      <c r="AB97" s="84" t="s">
        <v>3113</v>
      </c>
      <c r="AC97" s="84" t="s">
        <v>3113</v>
      </c>
      <c r="AD97" s="87">
        <v>35006.31</v>
      </c>
      <c r="AE97" s="84" t="s">
        <v>3113</v>
      </c>
      <c r="AF97" s="84" t="s">
        <v>3113</v>
      </c>
      <c r="AG97" s="84" t="s">
        <v>3113</v>
      </c>
      <c r="AH97" s="84" t="s">
        <v>3113</v>
      </c>
      <c r="AI97" s="84" t="s">
        <v>3113</v>
      </c>
      <c r="AJ97" s="84" t="s">
        <v>1136</v>
      </c>
      <c r="AK97" s="84" t="s">
        <v>3113</v>
      </c>
    </row>
    <row r="98" spans="1:37" ht="51.75" customHeight="1">
      <c r="A98" s="84">
        <v>93</v>
      </c>
      <c r="B98" s="91" t="s">
        <v>3482</v>
      </c>
      <c r="C98" s="73" t="s">
        <v>452</v>
      </c>
      <c r="D98" s="24" t="s">
        <v>453</v>
      </c>
      <c r="E98" s="84" t="s">
        <v>1502</v>
      </c>
      <c r="F98" s="86" t="s">
        <v>1640</v>
      </c>
      <c r="G98" s="84" t="s">
        <v>1642</v>
      </c>
      <c r="H98" s="89" t="s">
        <v>454</v>
      </c>
      <c r="I98" s="73" t="s">
        <v>1549</v>
      </c>
      <c r="J98" s="89" t="s">
        <v>455</v>
      </c>
      <c r="K98" s="88" t="s">
        <v>2866</v>
      </c>
      <c r="L98" s="87">
        <v>524590</v>
      </c>
      <c r="M98" s="73">
        <v>1</v>
      </c>
      <c r="N98" s="87">
        <v>655066.8</v>
      </c>
      <c r="O98" s="90" t="s">
        <v>456</v>
      </c>
      <c r="P98" s="87"/>
      <c r="Q98" s="89"/>
      <c r="R98" s="87"/>
      <c r="S98" s="89"/>
      <c r="T98" s="73"/>
      <c r="U98" s="73"/>
      <c r="V98" s="73" t="s">
        <v>1499</v>
      </c>
      <c r="W98" s="84" t="s">
        <v>3113</v>
      </c>
      <c r="X98" s="84" t="s">
        <v>3113</v>
      </c>
      <c r="Y98" s="84" t="s">
        <v>3113</v>
      </c>
      <c r="Z98" s="84" t="s">
        <v>3113</v>
      </c>
      <c r="AA98" s="84" t="s">
        <v>3113</v>
      </c>
      <c r="AB98" s="84" t="s">
        <v>3113</v>
      </c>
      <c r="AC98" s="84" t="s">
        <v>3113</v>
      </c>
      <c r="AD98" s="87">
        <v>655066.8</v>
      </c>
      <c r="AE98" s="84" t="s">
        <v>3113</v>
      </c>
      <c r="AF98" s="84" t="s">
        <v>3113</v>
      </c>
      <c r="AG98" s="84" t="s">
        <v>3113</v>
      </c>
      <c r="AH98" s="84" t="s">
        <v>3113</v>
      </c>
      <c r="AI98" s="84" t="s">
        <v>3113</v>
      </c>
      <c r="AJ98" s="84" t="s">
        <v>1136</v>
      </c>
      <c r="AK98" s="84" t="s">
        <v>3113</v>
      </c>
    </row>
    <row r="99" spans="1:37" ht="64.5" customHeight="1">
      <c r="A99" s="84">
        <v>94</v>
      </c>
      <c r="B99" s="85" t="s">
        <v>1180</v>
      </c>
      <c r="C99" s="73" t="s">
        <v>457</v>
      </c>
      <c r="D99" s="4" t="s">
        <v>458</v>
      </c>
      <c r="E99" s="84" t="s">
        <v>459</v>
      </c>
      <c r="F99" s="84" t="s">
        <v>1639</v>
      </c>
      <c r="G99" s="84" t="s">
        <v>3100</v>
      </c>
      <c r="H99" s="84" t="s">
        <v>3113</v>
      </c>
      <c r="I99" s="73" t="s">
        <v>2849</v>
      </c>
      <c r="J99" s="89" t="s">
        <v>460</v>
      </c>
      <c r="K99" s="88" t="s">
        <v>461</v>
      </c>
      <c r="L99" s="87">
        <v>210000</v>
      </c>
      <c r="M99" s="73">
        <v>4</v>
      </c>
      <c r="N99" s="119" t="s">
        <v>462</v>
      </c>
      <c r="O99" s="113" t="s">
        <v>463</v>
      </c>
      <c r="P99" s="104" t="s">
        <v>464</v>
      </c>
      <c r="Q99" s="113" t="s">
        <v>465</v>
      </c>
      <c r="R99" s="104" t="s">
        <v>466</v>
      </c>
      <c r="S99" s="109" t="s">
        <v>467</v>
      </c>
      <c r="T99" s="73"/>
      <c r="U99" s="73"/>
      <c r="V99" s="89" t="s">
        <v>468</v>
      </c>
      <c r="W99" s="84" t="s">
        <v>3113</v>
      </c>
      <c r="X99" s="84" t="s">
        <v>3113</v>
      </c>
      <c r="Y99" s="84" t="s">
        <v>3113</v>
      </c>
      <c r="Z99" s="84" t="s">
        <v>3113</v>
      </c>
      <c r="AA99" s="84" t="s">
        <v>3113</v>
      </c>
      <c r="AB99" s="84" t="s">
        <v>3113</v>
      </c>
      <c r="AC99" s="84" t="s">
        <v>3113</v>
      </c>
      <c r="AD99" s="87">
        <f>38923+31927.22+2945</f>
        <v>73795.22</v>
      </c>
      <c r="AE99" s="84" t="s">
        <v>3113</v>
      </c>
      <c r="AF99" s="84" t="s">
        <v>3113</v>
      </c>
      <c r="AG99" s="84" t="s">
        <v>3113</v>
      </c>
      <c r="AH99" s="84" t="s">
        <v>3113</v>
      </c>
      <c r="AI99" s="84" t="s">
        <v>3113</v>
      </c>
      <c r="AJ99" s="84" t="s">
        <v>1136</v>
      </c>
      <c r="AK99" s="84" t="s">
        <v>3113</v>
      </c>
    </row>
    <row r="100" spans="1:37" ht="37.5" customHeight="1">
      <c r="A100" s="84">
        <v>95</v>
      </c>
      <c r="B100" s="91" t="s">
        <v>3482</v>
      </c>
      <c r="C100" s="73" t="s">
        <v>469</v>
      </c>
      <c r="D100" s="7" t="s">
        <v>470</v>
      </c>
      <c r="E100" s="84" t="s">
        <v>2514</v>
      </c>
      <c r="F100" s="86" t="s">
        <v>1640</v>
      </c>
      <c r="G100" s="84" t="s">
        <v>1642</v>
      </c>
      <c r="H100" s="89" t="s">
        <v>471</v>
      </c>
      <c r="I100" s="73" t="s">
        <v>1549</v>
      </c>
      <c r="J100" s="89" t="s">
        <v>472</v>
      </c>
      <c r="K100" s="88" t="s">
        <v>473</v>
      </c>
      <c r="L100" s="87">
        <v>272418</v>
      </c>
      <c r="M100" s="73">
        <v>3</v>
      </c>
      <c r="N100" s="87">
        <v>233434.8</v>
      </c>
      <c r="O100" s="106" t="s">
        <v>474</v>
      </c>
      <c r="P100" s="87">
        <v>263337</v>
      </c>
      <c r="Q100" s="89" t="s">
        <v>475</v>
      </c>
      <c r="R100" s="87">
        <v>233434.8</v>
      </c>
      <c r="S100" s="106" t="s">
        <v>476</v>
      </c>
      <c r="T100" s="73"/>
      <c r="U100" s="73"/>
      <c r="V100" s="73" t="s">
        <v>477</v>
      </c>
      <c r="W100" s="84" t="s">
        <v>3113</v>
      </c>
      <c r="X100" s="84" t="s">
        <v>3113</v>
      </c>
      <c r="Y100" s="84" t="s">
        <v>3113</v>
      </c>
      <c r="Z100" s="84" t="s">
        <v>3113</v>
      </c>
      <c r="AA100" s="84" t="s">
        <v>3113</v>
      </c>
      <c r="AB100" s="84" t="s">
        <v>3113</v>
      </c>
      <c r="AC100" s="84" t="s">
        <v>3113</v>
      </c>
      <c r="AD100" s="87">
        <v>233434.8</v>
      </c>
      <c r="AE100" s="84" t="s">
        <v>3113</v>
      </c>
      <c r="AF100" s="84" t="s">
        <v>3113</v>
      </c>
      <c r="AG100" s="107" t="s">
        <v>473</v>
      </c>
      <c r="AH100" s="95" t="s">
        <v>1215</v>
      </c>
      <c r="AI100" s="84" t="s">
        <v>3113</v>
      </c>
      <c r="AJ100" s="84" t="s">
        <v>1136</v>
      </c>
      <c r="AK100" s="84" t="s">
        <v>3113</v>
      </c>
    </row>
    <row r="101" spans="1:37" ht="67.5" customHeight="1">
      <c r="A101" s="84">
        <v>96</v>
      </c>
      <c r="B101" s="91" t="s">
        <v>3482</v>
      </c>
      <c r="C101" s="89" t="s">
        <v>478</v>
      </c>
      <c r="D101" s="4" t="s">
        <v>479</v>
      </c>
      <c r="E101" s="84"/>
      <c r="F101" s="86" t="s">
        <v>1640</v>
      </c>
      <c r="G101" s="84" t="s">
        <v>1644</v>
      </c>
      <c r="H101" s="84" t="s">
        <v>3113</v>
      </c>
      <c r="I101" s="84" t="s">
        <v>3113</v>
      </c>
      <c r="J101" s="84" t="s">
        <v>3113</v>
      </c>
      <c r="K101" s="84" t="s">
        <v>3113</v>
      </c>
      <c r="L101" s="87">
        <v>12009840</v>
      </c>
      <c r="M101" s="84" t="s">
        <v>3113</v>
      </c>
      <c r="N101" s="94" t="s">
        <v>3113</v>
      </c>
      <c r="O101" s="88" t="s">
        <v>1560</v>
      </c>
      <c r="P101" s="87"/>
      <c r="Q101" s="89"/>
      <c r="R101" s="87"/>
      <c r="S101" s="89"/>
      <c r="T101" s="73"/>
      <c r="U101" s="73"/>
      <c r="V101" s="73"/>
      <c r="W101" s="84" t="s">
        <v>3113</v>
      </c>
      <c r="X101" s="84" t="s">
        <v>3113</v>
      </c>
      <c r="Y101" s="84" t="s">
        <v>3113</v>
      </c>
      <c r="Z101" s="84" t="s">
        <v>3113</v>
      </c>
      <c r="AA101" s="84" t="s">
        <v>3113</v>
      </c>
      <c r="AB101" s="84" t="s">
        <v>3113</v>
      </c>
      <c r="AC101" s="84" t="s">
        <v>3113</v>
      </c>
      <c r="AD101" s="84" t="s">
        <v>3113</v>
      </c>
      <c r="AE101" s="84" t="s">
        <v>3113</v>
      </c>
      <c r="AF101" s="84" t="s">
        <v>3113</v>
      </c>
      <c r="AG101" s="84" t="s">
        <v>3113</v>
      </c>
      <c r="AH101" s="84" t="s">
        <v>3113</v>
      </c>
      <c r="AI101" s="84" t="s">
        <v>3113</v>
      </c>
      <c r="AJ101" s="84" t="s">
        <v>3113</v>
      </c>
      <c r="AK101" s="84" t="s">
        <v>3113</v>
      </c>
    </row>
    <row r="102" spans="1:37" ht="93" customHeight="1">
      <c r="A102" s="84">
        <v>97</v>
      </c>
      <c r="B102" s="91" t="s">
        <v>3482</v>
      </c>
      <c r="C102" s="73" t="s">
        <v>480</v>
      </c>
      <c r="D102" s="105" t="s">
        <v>481</v>
      </c>
      <c r="E102" s="84" t="s">
        <v>1236</v>
      </c>
      <c r="F102" s="86" t="s">
        <v>1640</v>
      </c>
      <c r="G102" s="84" t="s">
        <v>1642</v>
      </c>
      <c r="H102" s="89" t="s">
        <v>482</v>
      </c>
      <c r="I102" s="73" t="s">
        <v>2584</v>
      </c>
      <c r="J102" s="89" t="s">
        <v>483</v>
      </c>
      <c r="K102" s="88" t="s">
        <v>484</v>
      </c>
      <c r="L102" s="87">
        <v>311500</v>
      </c>
      <c r="M102" s="73">
        <v>1</v>
      </c>
      <c r="N102" s="87">
        <v>378200</v>
      </c>
      <c r="O102" s="90" t="s">
        <v>485</v>
      </c>
      <c r="P102" s="87"/>
      <c r="Q102" s="89"/>
      <c r="R102" s="87"/>
      <c r="S102" s="89"/>
      <c r="T102" s="73"/>
      <c r="U102" s="73"/>
      <c r="V102" s="73" t="s">
        <v>486</v>
      </c>
      <c r="W102" s="84" t="s">
        <v>3113</v>
      </c>
      <c r="X102" s="84" t="s">
        <v>3113</v>
      </c>
      <c r="Y102" s="84" t="s">
        <v>3113</v>
      </c>
      <c r="Z102" s="84" t="s">
        <v>3113</v>
      </c>
      <c r="AA102" s="84" t="s">
        <v>3113</v>
      </c>
      <c r="AB102" s="84" t="s">
        <v>3113</v>
      </c>
      <c r="AC102" s="84" t="s">
        <v>3113</v>
      </c>
      <c r="AD102" s="87">
        <v>378200</v>
      </c>
      <c r="AE102" s="84" t="s">
        <v>3113</v>
      </c>
      <c r="AF102" s="84" t="s">
        <v>3113</v>
      </c>
      <c r="AG102" s="84" t="s">
        <v>3113</v>
      </c>
      <c r="AH102" s="84" t="s">
        <v>3113</v>
      </c>
      <c r="AI102" s="84" t="s">
        <v>3113</v>
      </c>
      <c r="AJ102" s="84" t="s">
        <v>1136</v>
      </c>
      <c r="AK102" s="84" t="s">
        <v>3113</v>
      </c>
    </row>
    <row r="103" spans="1:37" ht="38.25" customHeight="1">
      <c r="A103" s="84">
        <v>98</v>
      </c>
      <c r="B103" s="91" t="s">
        <v>3482</v>
      </c>
      <c r="C103" s="73" t="s">
        <v>487</v>
      </c>
      <c r="D103" s="4" t="s">
        <v>488</v>
      </c>
      <c r="E103" s="84"/>
      <c r="F103" s="84" t="s">
        <v>1639</v>
      </c>
      <c r="G103" s="84" t="s">
        <v>3100</v>
      </c>
      <c r="H103" s="84" t="s">
        <v>3113</v>
      </c>
      <c r="I103" s="73" t="s">
        <v>415</v>
      </c>
      <c r="J103" s="89" t="s">
        <v>489</v>
      </c>
      <c r="K103" s="88" t="s">
        <v>2250</v>
      </c>
      <c r="L103" s="87">
        <v>122950</v>
      </c>
      <c r="M103" s="73">
        <v>2</v>
      </c>
      <c r="N103" s="84" t="s">
        <v>3113</v>
      </c>
      <c r="O103" s="88" t="s">
        <v>490</v>
      </c>
      <c r="P103" s="87"/>
      <c r="Q103" s="89"/>
      <c r="R103" s="87"/>
      <c r="S103" s="89"/>
      <c r="T103" s="73"/>
      <c r="U103" s="73"/>
      <c r="V103" s="73"/>
      <c r="W103" s="84" t="s">
        <v>3113</v>
      </c>
      <c r="X103" s="84" t="s">
        <v>3113</v>
      </c>
      <c r="Y103" s="84" t="s">
        <v>3113</v>
      </c>
      <c r="Z103" s="84" t="s">
        <v>3113</v>
      </c>
      <c r="AA103" s="84" t="s">
        <v>3113</v>
      </c>
      <c r="AB103" s="84" t="s">
        <v>3113</v>
      </c>
      <c r="AC103" s="84" t="s">
        <v>3113</v>
      </c>
      <c r="AD103" s="84" t="s">
        <v>3113</v>
      </c>
      <c r="AE103" s="84" t="s">
        <v>3113</v>
      </c>
      <c r="AF103" s="84" t="s">
        <v>3113</v>
      </c>
      <c r="AG103" s="84" t="s">
        <v>3113</v>
      </c>
      <c r="AH103" s="84" t="s">
        <v>3113</v>
      </c>
      <c r="AI103" s="84" t="s">
        <v>3113</v>
      </c>
      <c r="AJ103" s="84" t="s">
        <v>3113</v>
      </c>
      <c r="AK103" s="84" t="s">
        <v>3113</v>
      </c>
    </row>
    <row r="104" spans="1:37" ht="45.75" customHeight="1">
      <c r="A104" s="84">
        <v>99</v>
      </c>
      <c r="B104" s="85" t="s">
        <v>1180</v>
      </c>
      <c r="C104" s="73" t="s">
        <v>491</v>
      </c>
      <c r="D104" s="7" t="s">
        <v>79</v>
      </c>
      <c r="E104" s="84"/>
      <c r="F104" s="86" t="s">
        <v>1640</v>
      </c>
      <c r="G104" s="84" t="s">
        <v>1642</v>
      </c>
      <c r="H104" s="84" t="s">
        <v>3113</v>
      </c>
      <c r="I104" s="73" t="s">
        <v>2542</v>
      </c>
      <c r="J104" s="89" t="s">
        <v>492</v>
      </c>
      <c r="K104" s="88" t="s">
        <v>2786</v>
      </c>
      <c r="L104" s="87">
        <v>165000</v>
      </c>
      <c r="M104" s="73">
        <v>5</v>
      </c>
      <c r="N104" s="87">
        <v>142740</v>
      </c>
      <c r="O104" s="90" t="s">
        <v>493</v>
      </c>
      <c r="P104" s="87">
        <v>240000</v>
      </c>
      <c r="Q104" s="91" t="s">
        <v>494</v>
      </c>
      <c r="R104" s="87">
        <v>142740</v>
      </c>
      <c r="S104" s="90" t="s">
        <v>495</v>
      </c>
      <c r="T104" s="73"/>
      <c r="U104" s="73"/>
      <c r="V104" s="73" t="s">
        <v>2833</v>
      </c>
      <c r="W104" s="84" t="s">
        <v>3113</v>
      </c>
      <c r="X104" s="84" t="s">
        <v>3113</v>
      </c>
      <c r="Y104" s="84" t="s">
        <v>3113</v>
      </c>
      <c r="Z104" s="84" t="s">
        <v>3113</v>
      </c>
      <c r="AA104" s="84" t="s">
        <v>3113</v>
      </c>
      <c r="AB104" s="84" t="s">
        <v>3113</v>
      </c>
      <c r="AC104" s="84" t="s">
        <v>3113</v>
      </c>
      <c r="AD104" s="87">
        <v>142740</v>
      </c>
      <c r="AE104" s="84" t="s">
        <v>3113</v>
      </c>
      <c r="AF104" s="84" t="s">
        <v>3113</v>
      </c>
      <c r="AG104" s="84" t="s">
        <v>3113</v>
      </c>
      <c r="AH104" s="84" t="s">
        <v>3113</v>
      </c>
      <c r="AI104" s="84" t="s">
        <v>3113</v>
      </c>
      <c r="AJ104" s="84" t="s">
        <v>1136</v>
      </c>
      <c r="AK104" s="84" t="s">
        <v>3113</v>
      </c>
    </row>
    <row r="105" spans="1:37" ht="102" customHeight="1">
      <c r="A105" s="84">
        <v>100</v>
      </c>
      <c r="B105" s="85" t="s">
        <v>1180</v>
      </c>
      <c r="C105" s="73" t="s">
        <v>496</v>
      </c>
      <c r="D105" s="7" t="s">
        <v>497</v>
      </c>
      <c r="E105" s="84"/>
      <c r="F105" s="84" t="s">
        <v>1639</v>
      </c>
      <c r="G105" s="84" t="s">
        <v>1642</v>
      </c>
      <c r="H105" s="84" t="s">
        <v>3113</v>
      </c>
      <c r="I105" s="73" t="s">
        <v>2470</v>
      </c>
      <c r="J105" s="89" t="s">
        <v>498</v>
      </c>
      <c r="K105" s="88" t="s">
        <v>2691</v>
      </c>
      <c r="L105" s="87">
        <v>29801.42</v>
      </c>
      <c r="M105" s="73">
        <v>5</v>
      </c>
      <c r="N105" s="87">
        <v>23291.33</v>
      </c>
      <c r="O105" s="90" t="s">
        <v>499</v>
      </c>
      <c r="P105" s="87">
        <v>28703.48</v>
      </c>
      <c r="Q105" s="89" t="s">
        <v>500</v>
      </c>
      <c r="R105" s="87">
        <v>9639.59</v>
      </c>
      <c r="S105" s="89" t="s">
        <v>501</v>
      </c>
      <c r="T105" s="73"/>
      <c r="U105" s="73"/>
      <c r="V105" s="73" t="s">
        <v>2709</v>
      </c>
      <c r="W105" s="84" t="s">
        <v>3113</v>
      </c>
      <c r="X105" s="84" t="s">
        <v>3113</v>
      </c>
      <c r="Y105" s="84" t="s">
        <v>3113</v>
      </c>
      <c r="Z105" s="84" t="s">
        <v>3113</v>
      </c>
      <c r="AA105" s="84" t="s">
        <v>3113</v>
      </c>
      <c r="AB105" s="84" t="s">
        <v>3113</v>
      </c>
      <c r="AC105" s="84" t="s">
        <v>3113</v>
      </c>
      <c r="AD105" s="87">
        <v>23291.33</v>
      </c>
      <c r="AE105" s="84" t="s">
        <v>3113</v>
      </c>
      <c r="AF105" s="84" t="s">
        <v>3113</v>
      </c>
      <c r="AG105" s="84" t="s">
        <v>3113</v>
      </c>
      <c r="AH105" s="84" t="s">
        <v>3113</v>
      </c>
      <c r="AI105" s="84" t="s">
        <v>3113</v>
      </c>
      <c r="AJ105" s="84" t="s">
        <v>1136</v>
      </c>
      <c r="AK105" s="84" t="s">
        <v>3113</v>
      </c>
    </row>
    <row r="106" spans="1:37" ht="102.75" customHeight="1">
      <c r="A106" s="84">
        <v>101</v>
      </c>
      <c r="B106" s="91" t="s">
        <v>3482</v>
      </c>
      <c r="C106" s="73" t="s">
        <v>502</v>
      </c>
      <c r="D106" s="4" t="s">
        <v>503</v>
      </c>
      <c r="E106" s="84" t="s">
        <v>2514</v>
      </c>
      <c r="F106" s="86" t="s">
        <v>1640</v>
      </c>
      <c r="G106" s="84" t="s">
        <v>1642</v>
      </c>
      <c r="H106" s="89" t="s">
        <v>504</v>
      </c>
      <c r="I106" s="73" t="s">
        <v>505</v>
      </c>
      <c r="J106" s="89" t="s">
        <v>506</v>
      </c>
      <c r="K106" s="88" t="s">
        <v>2546</v>
      </c>
      <c r="L106" s="87">
        <v>1155144</v>
      </c>
      <c r="M106" s="73">
        <v>1</v>
      </c>
      <c r="N106" s="87">
        <v>800459.08</v>
      </c>
      <c r="O106" s="90" t="s">
        <v>507</v>
      </c>
      <c r="P106" s="87"/>
      <c r="Q106" s="89"/>
      <c r="R106" s="87"/>
      <c r="S106" s="89"/>
      <c r="T106" s="73"/>
      <c r="U106" s="73"/>
      <c r="V106" s="73" t="s">
        <v>508</v>
      </c>
      <c r="W106" s="84" t="s">
        <v>3113</v>
      </c>
      <c r="X106" s="84" t="s">
        <v>3113</v>
      </c>
      <c r="Y106" s="84" t="s">
        <v>3113</v>
      </c>
      <c r="Z106" s="84" t="s">
        <v>3113</v>
      </c>
      <c r="AA106" s="84" t="s">
        <v>3113</v>
      </c>
      <c r="AB106" s="84" t="s">
        <v>3113</v>
      </c>
      <c r="AC106" s="84" t="s">
        <v>3113</v>
      </c>
      <c r="AD106" s="87">
        <v>800459.08</v>
      </c>
      <c r="AE106" s="84" t="s">
        <v>3113</v>
      </c>
      <c r="AF106" s="84" t="s">
        <v>3113</v>
      </c>
      <c r="AG106" s="84" t="s">
        <v>3113</v>
      </c>
      <c r="AH106" s="84" t="s">
        <v>3113</v>
      </c>
      <c r="AI106" s="84" t="s">
        <v>3113</v>
      </c>
      <c r="AJ106" s="84" t="s">
        <v>1136</v>
      </c>
      <c r="AK106" s="94">
        <v>66923.63</v>
      </c>
    </row>
    <row r="107" spans="1:37" ht="105" customHeight="1">
      <c r="A107" s="84">
        <v>102</v>
      </c>
      <c r="B107" s="91" t="s">
        <v>3482</v>
      </c>
      <c r="C107" s="73" t="s">
        <v>509</v>
      </c>
      <c r="D107" s="105" t="s">
        <v>510</v>
      </c>
      <c r="E107" s="84"/>
      <c r="F107" s="86" t="s">
        <v>1640</v>
      </c>
      <c r="G107" s="84" t="s">
        <v>3462</v>
      </c>
      <c r="H107" s="84" t="s">
        <v>3113</v>
      </c>
      <c r="I107" s="73">
        <v>4</v>
      </c>
      <c r="J107" s="89" t="s">
        <v>511</v>
      </c>
      <c r="K107" s="88" t="s">
        <v>2546</v>
      </c>
      <c r="L107" s="87">
        <v>24840</v>
      </c>
      <c r="M107" s="73">
        <v>1</v>
      </c>
      <c r="N107" s="87">
        <v>29000</v>
      </c>
      <c r="O107" s="90" t="s">
        <v>512</v>
      </c>
      <c r="P107" s="87"/>
      <c r="Q107" s="89"/>
      <c r="R107" s="87"/>
      <c r="S107" s="89"/>
      <c r="T107" s="73"/>
      <c r="U107" s="73"/>
      <c r="V107" s="73" t="s">
        <v>2709</v>
      </c>
      <c r="W107" s="84" t="s">
        <v>3113</v>
      </c>
      <c r="X107" s="84" t="s">
        <v>3113</v>
      </c>
      <c r="Y107" s="84" t="s">
        <v>3113</v>
      </c>
      <c r="Z107" s="84" t="s">
        <v>3113</v>
      </c>
      <c r="AA107" s="84" t="s">
        <v>3113</v>
      </c>
      <c r="AB107" s="84" t="s">
        <v>3113</v>
      </c>
      <c r="AC107" s="84" t="s">
        <v>3113</v>
      </c>
      <c r="AD107" s="87">
        <v>29000</v>
      </c>
      <c r="AE107" s="84" t="s">
        <v>3113</v>
      </c>
      <c r="AF107" s="84" t="s">
        <v>3113</v>
      </c>
      <c r="AG107" s="84" t="s">
        <v>3113</v>
      </c>
      <c r="AH107" s="84" t="s">
        <v>3113</v>
      </c>
      <c r="AI107" s="84" t="s">
        <v>3113</v>
      </c>
      <c r="AJ107" s="84" t="s">
        <v>1136</v>
      </c>
      <c r="AK107" s="94">
        <v>784.52</v>
      </c>
    </row>
    <row r="108" spans="1:37" ht="60">
      <c r="A108" s="84">
        <v>103</v>
      </c>
      <c r="B108" s="91" t="s">
        <v>3482</v>
      </c>
      <c r="C108" s="73" t="s">
        <v>513</v>
      </c>
      <c r="D108" s="7" t="s">
        <v>514</v>
      </c>
      <c r="E108" s="84" t="s">
        <v>386</v>
      </c>
      <c r="F108" s="86" t="s">
        <v>1640</v>
      </c>
      <c r="G108" s="84" t="s">
        <v>3100</v>
      </c>
      <c r="H108" s="84" t="s">
        <v>3113</v>
      </c>
      <c r="I108" s="73" t="s">
        <v>1525</v>
      </c>
      <c r="J108" s="89" t="s">
        <v>515</v>
      </c>
      <c r="K108" s="88" t="s">
        <v>2572</v>
      </c>
      <c r="L108" s="87">
        <v>40994</v>
      </c>
      <c r="M108" s="73">
        <v>5</v>
      </c>
      <c r="N108" s="120">
        <v>40862.19</v>
      </c>
      <c r="O108" s="90" t="s">
        <v>516</v>
      </c>
      <c r="P108" s="120">
        <v>44646.88</v>
      </c>
      <c r="Q108" s="121" t="s">
        <v>517</v>
      </c>
      <c r="R108" s="120">
        <v>40862.19</v>
      </c>
      <c r="S108" s="90" t="s">
        <v>518</v>
      </c>
      <c r="T108" s="73"/>
      <c r="U108" s="73"/>
      <c r="V108" s="73" t="s">
        <v>1549</v>
      </c>
      <c r="W108" s="84" t="s">
        <v>3113</v>
      </c>
      <c r="X108" s="84" t="s">
        <v>3113</v>
      </c>
      <c r="Y108" s="84" t="s">
        <v>3113</v>
      </c>
      <c r="Z108" s="84" t="s">
        <v>3113</v>
      </c>
      <c r="AA108" s="84" t="s">
        <v>3113</v>
      </c>
      <c r="AB108" s="84" t="s">
        <v>3113</v>
      </c>
      <c r="AC108" s="84" t="s">
        <v>3113</v>
      </c>
      <c r="AD108" s="87">
        <v>40862.19</v>
      </c>
      <c r="AE108" s="84" t="s">
        <v>3113</v>
      </c>
      <c r="AF108" s="84" t="s">
        <v>3113</v>
      </c>
      <c r="AG108" s="84" t="s">
        <v>3113</v>
      </c>
      <c r="AH108" s="84" t="s">
        <v>3113</v>
      </c>
      <c r="AI108" s="84" t="s">
        <v>3113</v>
      </c>
      <c r="AJ108" s="84" t="s">
        <v>1136</v>
      </c>
      <c r="AK108" s="84" t="s">
        <v>3113</v>
      </c>
    </row>
    <row r="109" spans="1:37" ht="60">
      <c r="A109" s="84">
        <v>104</v>
      </c>
      <c r="B109" s="85" t="s">
        <v>1180</v>
      </c>
      <c r="C109" s="73" t="s">
        <v>519</v>
      </c>
      <c r="D109" s="4" t="s">
        <v>520</v>
      </c>
      <c r="E109" s="84" t="s">
        <v>521</v>
      </c>
      <c r="F109" s="86" t="s">
        <v>1640</v>
      </c>
      <c r="G109" s="84" t="s">
        <v>1642</v>
      </c>
      <c r="H109" s="89" t="s">
        <v>522</v>
      </c>
      <c r="I109" s="73" t="s">
        <v>2702</v>
      </c>
      <c r="J109" s="89" t="s">
        <v>523</v>
      </c>
      <c r="K109" s="95" t="s">
        <v>4301</v>
      </c>
      <c r="L109" s="87">
        <v>1147540.98</v>
      </c>
      <c r="M109" s="73">
        <v>1</v>
      </c>
      <c r="N109" s="87">
        <v>1435025</v>
      </c>
      <c r="O109" s="88" t="s">
        <v>524</v>
      </c>
      <c r="P109" s="84" t="s">
        <v>3113</v>
      </c>
      <c r="Q109" s="84" t="s">
        <v>3113</v>
      </c>
      <c r="R109" s="84" t="s">
        <v>3113</v>
      </c>
      <c r="S109" s="84" t="s">
        <v>3113</v>
      </c>
      <c r="T109" s="84" t="s">
        <v>3113</v>
      </c>
      <c r="U109" s="84" t="s">
        <v>3113</v>
      </c>
      <c r="V109" s="84" t="s">
        <v>3113</v>
      </c>
      <c r="W109" s="84" t="s">
        <v>3113</v>
      </c>
      <c r="X109" s="84" t="s">
        <v>3113</v>
      </c>
      <c r="Y109" s="84" t="s">
        <v>3113</v>
      </c>
      <c r="Z109" s="84" t="s">
        <v>3113</v>
      </c>
      <c r="AA109" s="84" t="s">
        <v>3113</v>
      </c>
      <c r="AB109" s="84" t="s">
        <v>3113</v>
      </c>
      <c r="AC109" s="84" t="s">
        <v>3113</v>
      </c>
      <c r="AD109" s="84" t="s">
        <v>3113</v>
      </c>
      <c r="AE109" s="84" t="s">
        <v>3113</v>
      </c>
      <c r="AF109" s="84" t="s">
        <v>3113</v>
      </c>
      <c r="AG109" s="84" t="s">
        <v>3113</v>
      </c>
      <c r="AH109" s="84" t="s">
        <v>3113</v>
      </c>
      <c r="AI109" s="84" t="s">
        <v>3113</v>
      </c>
      <c r="AJ109" s="84" t="s">
        <v>3113</v>
      </c>
      <c r="AK109" s="84" t="s">
        <v>3113</v>
      </c>
    </row>
    <row r="110" spans="1:37" ht="148.5" customHeight="1">
      <c r="A110" s="84">
        <v>105</v>
      </c>
      <c r="B110" s="91" t="s">
        <v>3482</v>
      </c>
      <c r="C110" s="73" t="s">
        <v>525</v>
      </c>
      <c r="D110" s="122" t="s">
        <v>526</v>
      </c>
      <c r="E110" s="84" t="s">
        <v>1236</v>
      </c>
      <c r="F110" s="86" t="s">
        <v>1640</v>
      </c>
      <c r="G110" s="84" t="s">
        <v>1644</v>
      </c>
      <c r="H110" s="89" t="s">
        <v>527</v>
      </c>
      <c r="I110" s="73" t="s">
        <v>528</v>
      </c>
      <c r="J110" s="89" t="s">
        <v>529</v>
      </c>
      <c r="K110" s="123" t="s">
        <v>530</v>
      </c>
      <c r="L110" s="87">
        <v>6005000</v>
      </c>
      <c r="M110" s="73"/>
      <c r="N110" s="87"/>
      <c r="O110" s="88" t="s">
        <v>1560</v>
      </c>
      <c r="P110" s="84" t="s">
        <v>3113</v>
      </c>
      <c r="Q110" s="84" t="s">
        <v>3113</v>
      </c>
      <c r="R110" s="84" t="s">
        <v>3113</v>
      </c>
      <c r="S110" s="84" t="s">
        <v>3113</v>
      </c>
      <c r="T110" s="84" t="s">
        <v>3113</v>
      </c>
      <c r="U110" s="84" t="s">
        <v>3113</v>
      </c>
      <c r="V110" s="84" t="s">
        <v>3113</v>
      </c>
      <c r="W110" s="84" t="s">
        <v>3113</v>
      </c>
      <c r="X110" s="84" t="s">
        <v>3113</v>
      </c>
      <c r="Y110" s="84" t="s">
        <v>3113</v>
      </c>
      <c r="Z110" s="84" t="s">
        <v>3113</v>
      </c>
      <c r="AA110" s="84" t="s">
        <v>3113</v>
      </c>
      <c r="AB110" s="84" t="s">
        <v>3113</v>
      </c>
      <c r="AC110" s="84" t="s">
        <v>3113</v>
      </c>
      <c r="AD110" s="84" t="s">
        <v>3113</v>
      </c>
      <c r="AE110" s="84" t="s">
        <v>3113</v>
      </c>
      <c r="AF110" s="84" t="s">
        <v>3113</v>
      </c>
      <c r="AG110" s="84" t="s">
        <v>3113</v>
      </c>
      <c r="AH110" s="84" t="s">
        <v>3113</v>
      </c>
      <c r="AI110" s="84" t="s">
        <v>3113</v>
      </c>
      <c r="AJ110" s="84" t="s">
        <v>3113</v>
      </c>
      <c r="AK110" s="84" t="s">
        <v>3113</v>
      </c>
    </row>
    <row r="111" spans="1:37" ht="165.75" customHeight="1">
      <c r="A111" s="84">
        <v>106</v>
      </c>
      <c r="B111" s="91" t="s">
        <v>3482</v>
      </c>
      <c r="C111" s="73" t="s">
        <v>531</v>
      </c>
      <c r="D111" s="7" t="s">
        <v>532</v>
      </c>
      <c r="E111" s="84"/>
      <c r="F111" s="86" t="s">
        <v>1640</v>
      </c>
      <c r="G111" s="84" t="s">
        <v>1642</v>
      </c>
      <c r="H111" s="89" t="s">
        <v>533</v>
      </c>
      <c r="I111" s="73" t="s">
        <v>534</v>
      </c>
      <c r="J111" s="89" t="s">
        <v>535</v>
      </c>
      <c r="K111" s="88" t="s">
        <v>536</v>
      </c>
      <c r="L111" s="87">
        <v>31624590.16</v>
      </c>
      <c r="M111" s="73">
        <v>13</v>
      </c>
      <c r="N111" s="98" t="s">
        <v>537</v>
      </c>
      <c r="O111" s="90" t="s">
        <v>538</v>
      </c>
      <c r="P111" s="87"/>
      <c r="Q111" s="89"/>
      <c r="R111" s="87"/>
      <c r="S111" s="89"/>
      <c r="T111" s="89" t="s">
        <v>539</v>
      </c>
      <c r="U111" s="91" t="s">
        <v>540</v>
      </c>
      <c r="V111" s="89" t="s">
        <v>541</v>
      </c>
      <c r="W111" s="84" t="s">
        <v>3113</v>
      </c>
      <c r="X111" s="87">
        <v>39654660.4</v>
      </c>
      <c r="Y111" s="84" t="s">
        <v>3113</v>
      </c>
      <c r="Z111" s="84" t="s">
        <v>3113</v>
      </c>
      <c r="AA111" s="84" t="s">
        <v>3113</v>
      </c>
      <c r="AB111" s="84" t="s">
        <v>3113</v>
      </c>
      <c r="AC111" s="84" t="s">
        <v>3113</v>
      </c>
      <c r="AD111" s="84" t="s">
        <v>3113</v>
      </c>
      <c r="AE111" s="87">
        <f>15450659.5+20494872.72+3709128.18</f>
        <v>39654660.4</v>
      </c>
      <c r="AF111" s="84" t="s">
        <v>3113</v>
      </c>
      <c r="AG111" s="73" t="s">
        <v>542</v>
      </c>
      <c r="AH111" s="95" t="s">
        <v>1215</v>
      </c>
      <c r="AI111" s="84" t="s">
        <v>3113</v>
      </c>
      <c r="AJ111" s="84" t="s">
        <v>1136</v>
      </c>
      <c r="AK111" s="84" t="s">
        <v>3113</v>
      </c>
    </row>
    <row r="112" spans="1:37" ht="51" customHeight="1">
      <c r="A112" s="84">
        <v>107</v>
      </c>
      <c r="B112" s="85" t="s">
        <v>1180</v>
      </c>
      <c r="C112" s="73" t="s">
        <v>543</v>
      </c>
      <c r="D112" s="7" t="s">
        <v>3264</v>
      </c>
      <c r="E112" s="84" t="s">
        <v>544</v>
      </c>
      <c r="F112" s="86" t="s">
        <v>1640</v>
      </c>
      <c r="G112" s="84" t="s">
        <v>3100</v>
      </c>
      <c r="H112" s="84" t="s">
        <v>3113</v>
      </c>
      <c r="I112" s="73" t="s">
        <v>545</v>
      </c>
      <c r="J112" s="89" t="s">
        <v>546</v>
      </c>
      <c r="K112" s="96" t="s">
        <v>547</v>
      </c>
      <c r="L112" s="87">
        <v>44098</v>
      </c>
      <c r="M112" s="73">
        <v>5</v>
      </c>
      <c r="N112" s="87">
        <f>234.24+12856.72+13356.89+9283.37</f>
        <v>35731.22</v>
      </c>
      <c r="O112" s="113" t="s">
        <v>548</v>
      </c>
      <c r="P112" s="98" t="s">
        <v>549</v>
      </c>
      <c r="Q112" s="89"/>
      <c r="R112" s="98" t="s">
        <v>549</v>
      </c>
      <c r="S112" s="89"/>
      <c r="T112" s="73"/>
      <c r="U112" s="73"/>
      <c r="V112" s="73" t="s">
        <v>1493</v>
      </c>
      <c r="W112" s="84" t="s">
        <v>3113</v>
      </c>
      <c r="X112" s="84" t="s">
        <v>3113</v>
      </c>
      <c r="Y112" s="84" t="s">
        <v>3113</v>
      </c>
      <c r="Z112" s="84" t="s">
        <v>3113</v>
      </c>
      <c r="AA112" s="84" t="s">
        <v>3113</v>
      </c>
      <c r="AB112" s="84" t="s">
        <v>3113</v>
      </c>
      <c r="AC112" s="84" t="s">
        <v>3113</v>
      </c>
      <c r="AD112" s="87">
        <f>234.24+12856.72+13356.89+9283.37</f>
        <v>35731.22</v>
      </c>
      <c r="AE112" s="84" t="s">
        <v>3113</v>
      </c>
      <c r="AF112" s="84" t="s">
        <v>3113</v>
      </c>
      <c r="AG112" s="73"/>
      <c r="AH112" s="73"/>
      <c r="AI112" s="73"/>
      <c r="AJ112" s="84" t="s">
        <v>1136</v>
      </c>
      <c r="AK112" s="84" t="s">
        <v>3113</v>
      </c>
    </row>
    <row r="113" spans="1:37" ht="78">
      <c r="A113" s="84">
        <v>108</v>
      </c>
      <c r="B113" s="91" t="s">
        <v>3482</v>
      </c>
      <c r="C113" s="73" t="s">
        <v>550</v>
      </c>
      <c r="D113" s="7" t="s">
        <v>551</v>
      </c>
      <c r="E113" s="84" t="s">
        <v>2796</v>
      </c>
      <c r="F113" s="86" t="s">
        <v>1640</v>
      </c>
      <c r="G113" s="84" t="s">
        <v>1642</v>
      </c>
      <c r="H113" s="84" t="s">
        <v>3113</v>
      </c>
      <c r="I113" s="73" t="s">
        <v>1251</v>
      </c>
      <c r="J113" s="89" t="s">
        <v>552</v>
      </c>
      <c r="K113" s="88" t="s">
        <v>1714</v>
      </c>
      <c r="L113" s="87">
        <v>34450</v>
      </c>
      <c r="M113" s="73">
        <v>4</v>
      </c>
      <c r="N113" s="87">
        <v>35441</v>
      </c>
      <c r="O113" s="106" t="s">
        <v>553</v>
      </c>
      <c r="P113" s="87">
        <v>50588.52</v>
      </c>
      <c r="Q113" s="89" t="s">
        <v>554</v>
      </c>
      <c r="R113" s="87">
        <v>35441</v>
      </c>
      <c r="S113" s="106" t="s">
        <v>555</v>
      </c>
      <c r="T113" s="73"/>
      <c r="U113" s="73"/>
      <c r="V113" s="73" t="s">
        <v>1213</v>
      </c>
      <c r="W113" s="84" t="s">
        <v>3113</v>
      </c>
      <c r="X113" s="84" t="s">
        <v>3113</v>
      </c>
      <c r="Y113" s="84" t="s">
        <v>3113</v>
      </c>
      <c r="Z113" s="84" t="s">
        <v>3113</v>
      </c>
      <c r="AA113" s="84" t="s">
        <v>3113</v>
      </c>
      <c r="AB113" s="84" t="s">
        <v>3113</v>
      </c>
      <c r="AC113" s="84" t="s">
        <v>3113</v>
      </c>
      <c r="AD113" s="87">
        <v>35441</v>
      </c>
      <c r="AE113" s="84" t="s">
        <v>3113</v>
      </c>
      <c r="AF113" s="84" t="s">
        <v>3113</v>
      </c>
      <c r="AG113" s="84" t="s">
        <v>3113</v>
      </c>
      <c r="AH113" s="84" t="s">
        <v>3113</v>
      </c>
      <c r="AI113" s="84" t="s">
        <v>3113</v>
      </c>
      <c r="AJ113" s="84" t="s">
        <v>1136</v>
      </c>
      <c r="AK113" s="84" t="s">
        <v>3113</v>
      </c>
    </row>
    <row r="114" spans="1:37" ht="135.75" customHeight="1">
      <c r="A114" s="84">
        <v>109</v>
      </c>
      <c r="B114" s="91" t="s">
        <v>407</v>
      </c>
      <c r="C114" s="73" t="s">
        <v>556</v>
      </c>
      <c r="D114" s="24" t="s">
        <v>557</v>
      </c>
      <c r="E114" s="84" t="s">
        <v>558</v>
      </c>
      <c r="F114" s="84" t="s">
        <v>1639</v>
      </c>
      <c r="G114" s="84" t="s">
        <v>3462</v>
      </c>
      <c r="H114" s="84" t="s">
        <v>3113</v>
      </c>
      <c r="I114" s="73" t="s">
        <v>559</v>
      </c>
      <c r="J114" s="89" t="s">
        <v>560</v>
      </c>
      <c r="K114" s="88" t="s">
        <v>561</v>
      </c>
      <c r="L114" s="87">
        <v>1762295.08</v>
      </c>
      <c r="M114" s="73">
        <v>1</v>
      </c>
      <c r="N114" s="87">
        <v>2472499.99</v>
      </c>
      <c r="O114" s="90" t="s">
        <v>562</v>
      </c>
      <c r="P114" s="87"/>
      <c r="Q114" s="89"/>
      <c r="R114" s="87"/>
      <c r="S114" s="89"/>
      <c r="T114" s="73"/>
      <c r="U114" s="73"/>
      <c r="V114" s="73" t="s">
        <v>2546</v>
      </c>
      <c r="W114" s="84" t="s">
        <v>3113</v>
      </c>
      <c r="X114" s="84" t="s">
        <v>3113</v>
      </c>
      <c r="Y114" s="84" t="s">
        <v>3113</v>
      </c>
      <c r="Z114" s="84" t="s">
        <v>3113</v>
      </c>
      <c r="AA114" s="84" t="s">
        <v>3113</v>
      </c>
      <c r="AB114" s="84" t="s">
        <v>3113</v>
      </c>
      <c r="AC114" s="84" t="s">
        <v>3113</v>
      </c>
      <c r="AD114" s="87">
        <v>2472499.99</v>
      </c>
      <c r="AE114" s="84" t="s">
        <v>3113</v>
      </c>
      <c r="AF114" s="84" t="s">
        <v>3113</v>
      </c>
      <c r="AG114" s="84" t="s">
        <v>3113</v>
      </c>
      <c r="AH114" s="84" t="s">
        <v>3113</v>
      </c>
      <c r="AI114" s="84" t="s">
        <v>3113</v>
      </c>
      <c r="AJ114" s="84" t="s">
        <v>1136</v>
      </c>
      <c r="AK114" s="84" t="s">
        <v>3113</v>
      </c>
    </row>
    <row r="115" spans="1:37" ht="47.25" customHeight="1">
      <c r="A115" s="84">
        <v>110</v>
      </c>
      <c r="B115" s="85" t="s">
        <v>1180</v>
      </c>
      <c r="C115" s="73" t="s">
        <v>563</v>
      </c>
      <c r="D115" s="105" t="s">
        <v>564</v>
      </c>
      <c r="E115" s="84" t="s">
        <v>565</v>
      </c>
      <c r="F115" s="86" t="s">
        <v>1640</v>
      </c>
      <c r="G115" s="84" t="s">
        <v>1642</v>
      </c>
      <c r="H115" s="92" t="s">
        <v>566</v>
      </c>
      <c r="I115" s="73" t="s">
        <v>2595</v>
      </c>
      <c r="J115" s="89" t="s">
        <v>567</v>
      </c>
      <c r="K115" s="123" t="s">
        <v>568</v>
      </c>
      <c r="L115" s="87">
        <v>299000</v>
      </c>
      <c r="M115" s="73">
        <v>1</v>
      </c>
      <c r="N115" s="94" t="s">
        <v>3113</v>
      </c>
      <c r="O115" s="88" t="s">
        <v>524</v>
      </c>
      <c r="P115" s="94" t="s">
        <v>3113</v>
      </c>
      <c r="Q115" s="94" t="s">
        <v>3113</v>
      </c>
      <c r="R115" s="94" t="s">
        <v>3113</v>
      </c>
      <c r="S115" s="94" t="s">
        <v>3113</v>
      </c>
      <c r="T115" s="73" t="s">
        <v>2674</v>
      </c>
      <c r="U115" s="94" t="s">
        <v>3113</v>
      </c>
      <c r="V115" s="94" t="s">
        <v>3113</v>
      </c>
      <c r="W115" s="84" t="s">
        <v>3113</v>
      </c>
      <c r="X115" s="84" t="s">
        <v>3113</v>
      </c>
      <c r="Y115" s="84" t="s">
        <v>3113</v>
      </c>
      <c r="Z115" s="84" t="s">
        <v>3113</v>
      </c>
      <c r="AA115" s="84" t="s">
        <v>3113</v>
      </c>
      <c r="AB115" s="84" t="s">
        <v>3113</v>
      </c>
      <c r="AC115" s="84" t="s">
        <v>3113</v>
      </c>
      <c r="AD115" s="94" t="s">
        <v>3113</v>
      </c>
      <c r="AE115" s="84" t="s">
        <v>3113</v>
      </c>
      <c r="AF115" s="84" t="s">
        <v>3113</v>
      </c>
      <c r="AG115" s="84" t="s">
        <v>3113</v>
      </c>
      <c r="AH115" s="84" t="s">
        <v>3113</v>
      </c>
      <c r="AI115" s="84" t="s">
        <v>3113</v>
      </c>
      <c r="AJ115" s="84" t="s">
        <v>3113</v>
      </c>
      <c r="AK115" s="84" t="s">
        <v>3113</v>
      </c>
    </row>
    <row r="116" spans="1:37" ht="40.5" customHeight="1">
      <c r="A116" s="84">
        <v>111</v>
      </c>
      <c r="B116" s="85" t="s">
        <v>1180</v>
      </c>
      <c r="C116" s="73" t="s">
        <v>569</v>
      </c>
      <c r="D116" s="7" t="s">
        <v>570</v>
      </c>
      <c r="E116" s="84" t="s">
        <v>571</v>
      </c>
      <c r="F116" s="86" t="s">
        <v>1640</v>
      </c>
      <c r="G116" s="84" t="s">
        <v>1642</v>
      </c>
      <c r="H116" s="84" t="s">
        <v>3113</v>
      </c>
      <c r="I116" s="73" t="s">
        <v>1493</v>
      </c>
      <c r="J116" s="89" t="s">
        <v>572</v>
      </c>
      <c r="K116" s="88" t="s">
        <v>2546</v>
      </c>
      <c r="L116" s="87">
        <v>163525</v>
      </c>
      <c r="M116" s="73">
        <v>2</v>
      </c>
      <c r="N116" s="87">
        <v>208620</v>
      </c>
      <c r="O116" s="106" t="s">
        <v>573</v>
      </c>
      <c r="P116" s="87">
        <v>208620</v>
      </c>
      <c r="Q116" s="106" t="s">
        <v>574</v>
      </c>
      <c r="R116" s="87">
        <v>159942</v>
      </c>
      <c r="S116" s="89" t="s">
        <v>575</v>
      </c>
      <c r="T116" s="89" t="s">
        <v>576</v>
      </c>
      <c r="U116" s="73"/>
      <c r="V116" s="73" t="s">
        <v>577</v>
      </c>
      <c r="W116" s="84" t="s">
        <v>3113</v>
      </c>
      <c r="X116" s="84" t="s">
        <v>3113</v>
      </c>
      <c r="Y116" s="84" t="s">
        <v>3113</v>
      </c>
      <c r="Z116" s="84" t="s">
        <v>3113</v>
      </c>
      <c r="AA116" s="84" t="s">
        <v>3113</v>
      </c>
      <c r="AB116" s="84" t="s">
        <v>3113</v>
      </c>
      <c r="AC116" s="84" t="s">
        <v>3113</v>
      </c>
      <c r="AD116" s="87">
        <v>208620</v>
      </c>
      <c r="AE116" s="84" t="s">
        <v>3113</v>
      </c>
      <c r="AF116" s="84" t="s">
        <v>3113</v>
      </c>
      <c r="AG116" s="84" t="s">
        <v>3113</v>
      </c>
      <c r="AH116" s="84" t="s">
        <v>3113</v>
      </c>
      <c r="AI116" s="84" t="s">
        <v>3113</v>
      </c>
      <c r="AJ116" s="84" t="s">
        <v>3118</v>
      </c>
      <c r="AK116" s="115">
        <v>1043.1</v>
      </c>
    </row>
    <row r="117" spans="1:37" ht="48">
      <c r="A117" s="84">
        <v>112</v>
      </c>
      <c r="B117" s="91" t="s">
        <v>3482</v>
      </c>
      <c r="C117" s="73" t="s">
        <v>578</v>
      </c>
      <c r="D117" s="4" t="s">
        <v>579</v>
      </c>
      <c r="E117" s="84" t="s">
        <v>580</v>
      </c>
      <c r="F117" s="84" t="s">
        <v>1639</v>
      </c>
      <c r="G117" s="84" t="s">
        <v>1642</v>
      </c>
      <c r="H117" s="89" t="s">
        <v>581</v>
      </c>
      <c r="I117" s="73" t="s">
        <v>2816</v>
      </c>
      <c r="J117" s="89" t="s">
        <v>582</v>
      </c>
      <c r="K117" s="88" t="s">
        <v>583</v>
      </c>
      <c r="L117" s="87">
        <v>2006557.38</v>
      </c>
      <c r="M117" s="73">
        <v>1</v>
      </c>
      <c r="N117" s="87">
        <v>2036028.72</v>
      </c>
      <c r="O117" s="90" t="s">
        <v>584</v>
      </c>
      <c r="P117" s="87"/>
      <c r="Q117" s="89"/>
      <c r="R117" s="87"/>
      <c r="S117" s="89"/>
      <c r="T117" s="73"/>
      <c r="U117" s="73"/>
      <c r="V117" s="73" t="s">
        <v>585</v>
      </c>
      <c r="W117" s="84" t="s">
        <v>3113</v>
      </c>
      <c r="X117" s="87">
        <v>678676.24</v>
      </c>
      <c r="Y117" s="87">
        <v>678676.24</v>
      </c>
      <c r="Z117" s="87">
        <v>678676.24</v>
      </c>
      <c r="AA117" s="84" t="s">
        <v>3113</v>
      </c>
      <c r="AB117" s="84" t="s">
        <v>3113</v>
      </c>
      <c r="AC117" s="84" t="s">
        <v>3113</v>
      </c>
      <c r="AD117" s="87">
        <f>SUM(X117:Z117)</f>
        <v>2036028.72</v>
      </c>
      <c r="AE117" s="84" t="s">
        <v>3113</v>
      </c>
      <c r="AF117" s="84" t="s">
        <v>3113</v>
      </c>
      <c r="AG117" s="84" t="s">
        <v>3113</v>
      </c>
      <c r="AH117" s="84" t="s">
        <v>3113</v>
      </c>
      <c r="AI117" s="84" t="s">
        <v>3113</v>
      </c>
      <c r="AJ117" s="84" t="s">
        <v>1136</v>
      </c>
      <c r="AK117" s="84" t="s">
        <v>3113</v>
      </c>
    </row>
    <row r="118" spans="1:37" ht="30.75" customHeight="1">
      <c r="A118" s="84">
        <v>113</v>
      </c>
      <c r="B118" s="85" t="s">
        <v>1180</v>
      </c>
      <c r="C118" s="73" t="s">
        <v>586</v>
      </c>
      <c r="D118" s="105" t="s">
        <v>587</v>
      </c>
      <c r="E118" s="84"/>
      <c r="F118" s="86" t="s">
        <v>1640</v>
      </c>
      <c r="G118" s="84" t="s">
        <v>3462</v>
      </c>
      <c r="H118" s="84" t="s">
        <v>3113</v>
      </c>
      <c r="I118" s="73" t="s">
        <v>1251</v>
      </c>
      <c r="J118" s="89" t="s">
        <v>588</v>
      </c>
      <c r="K118" s="88" t="s">
        <v>2546</v>
      </c>
      <c r="L118" s="87">
        <v>228000</v>
      </c>
      <c r="M118" s="73">
        <v>1</v>
      </c>
      <c r="N118" s="87">
        <v>266570</v>
      </c>
      <c r="O118" s="106" t="s">
        <v>589</v>
      </c>
      <c r="P118" s="87"/>
      <c r="Q118" s="89"/>
      <c r="R118" s="87"/>
      <c r="S118" s="89"/>
      <c r="T118" s="73"/>
      <c r="U118" s="73"/>
      <c r="V118" s="73" t="s">
        <v>590</v>
      </c>
      <c r="W118" s="84" t="s">
        <v>3113</v>
      </c>
      <c r="X118" s="84" t="s">
        <v>3113</v>
      </c>
      <c r="Y118" s="84" t="s">
        <v>3113</v>
      </c>
      <c r="Z118" s="84" t="s">
        <v>3113</v>
      </c>
      <c r="AA118" s="84" t="s">
        <v>3113</v>
      </c>
      <c r="AB118" s="84" t="s">
        <v>3113</v>
      </c>
      <c r="AC118" s="84" t="s">
        <v>3113</v>
      </c>
      <c r="AD118" s="87">
        <v>266570</v>
      </c>
      <c r="AE118" s="84" t="s">
        <v>3113</v>
      </c>
      <c r="AF118" s="84" t="s">
        <v>3113</v>
      </c>
      <c r="AG118" s="84" t="s">
        <v>3113</v>
      </c>
      <c r="AH118" s="84" t="s">
        <v>3113</v>
      </c>
      <c r="AI118" s="84" t="s">
        <v>3113</v>
      </c>
      <c r="AJ118" s="84" t="s">
        <v>1136</v>
      </c>
      <c r="AK118" s="84" t="s">
        <v>3113</v>
      </c>
    </row>
    <row r="119" spans="1:37" ht="42.75" customHeight="1">
      <c r="A119" s="84">
        <v>114</v>
      </c>
      <c r="B119" s="85" t="s">
        <v>1180</v>
      </c>
      <c r="C119" s="73" t="s">
        <v>591</v>
      </c>
      <c r="D119" s="105" t="s">
        <v>592</v>
      </c>
      <c r="E119" s="84"/>
      <c r="F119" s="86" t="s">
        <v>1640</v>
      </c>
      <c r="G119" s="84" t="s">
        <v>3462</v>
      </c>
      <c r="H119" s="84" t="s">
        <v>3113</v>
      </c>
      <c r="I119" s="73" t="s">
        <v>2829</v>
      </c>
      <c r="J119" s="89" t="s">
        <v>2830</v>
      </c>
      <c r="K119" s="88" t="s">
        <v>2546</v>
      </c>
      <c r="L119" s="87">
        <v>66700</v>
      </c>
      <c r="M119" s="73">
        <v>1</v>
      </c>
      <c r="N119" s="87">
        <v>79971</v>
      </c>
      <c r="O119" s="106" t="s">
        <v>593</v>
      </c>
      <c r="P119" s="87"/>
      <c r="Q119" s="89"/>
      <c r="R119" s="87"/>
      <c r="S119" s="89"/>
      <c r="T119" s="73"/>
      <c r="U119" s="73"/>
      <c r="V119" s="73" t="s">
        <v>2610</v>
      </c>
      <c r="W119" s="84" t="s">
        <v>3113</v>
      </c>
      <c r="X119" s="84" t="s">
        <v>3113</v>
      </c>
      <c r="Y119" s="84" t="s">
        <v>3113</v>
      </c>
      <c r="Z119" s="84" t="s">
        <v>3113</v>
      </c>
      <c r="AA119" s="84" t="s">
        <v>3113</v>
      </c>
      <c r="AB119" s="84" t="s">
        <v>3113</v>
      </c>
      <c r="AC119" s="84" t="s">
        <v>3113</v>
      </c>
      <c r="AD119" s="87">
        <v>79971</v>
      </c>
      <c r="AE119" s="84" t="s">
        <v>3113</v>
      </c>
      <c r="AF119" s="84" t="s">
        <v>3113</v>
      </c>
      <c r="AG119" s="84" t="s">
        <v>3113</v>
      </c>
      <c r="AH119" s="84" t="s">
        <v>3113</v>
      </c>
      <c r="AI119" s="84" t="s">
        <v>3113</v>
      </c>
      <c r="AJ119" s="84" t="s">
        <v>1136</v>
      </c>
      <c r="AK119" s="84" t="s">
        <v>3113</v>
      </c>
    </row>
    <row r="120" spans="1:37" ht="60">
      <c r="A120" s="84">
        <v>115</v>
      </c>
      <c r="B120" s="85" t="s">
        <v>1180</v>
      </c>
      <c r="C120" s="73" t="s">
        <v>594</v>
      </c>
      <c r="D120" s="7" t="s">
        <v>595</v>
      </c>
      <c r="E120" s="84"/>
      <c r="F120" s="86" t="s">
        <v>1640</v>
      </c>
      <c r="G120" s="84" t="s">
        <v>3100</v>
      </c>
      <c r="H120" s="84" t="s">
        <v>3113</v>
      </c>
      <c r="I120" s="84" t="s">
        <v>3113</v>
      </c>
      <c r="J120" s="84" t="s">
        <v>3113</v>
      </c>
      <c r="K120" s="84" t="s">
        <v>3113</v>
      </c>
      <c r="L120" s="87">
        <v>74160</v>
      </c>
      <c r="M120" s="73">
        <v>5</v>
      </c>
      <c r="N120" s="84" t="s">
        <v>3113</v>
      </c>
      <c r="O120" s="88" t="s">
        <v>596</v>
      </c>
      <c r="P120" s="87"/>
      <c r="Q120" s="89"/>
      <c r="R120" s="87"/>
      <c r="S120" s="89"/>
      <c r="T120" s="73"/>
      <c r="U120" s="73"/>
      <c r="V120" s="73"/>
      <c r="W120" s="84" t="s">
        <v>3113</v>
      </c>
      <c r="X120" s="84" t="s">
        <v>3113</v>
      </c>
      <c r="Y120" s="84" t="s">
        <v>3113</v>
      </c>
      <c r="Z120" s="84" t="s">
        <v>3113</v>
      </c>
      <c r="AA120" s="84" t="s">
        <v>3113</v>
      </c>
      <c r="AB120" s="84" t="s">
        <v>3113</v>
      </c>
      <c r="AC120" s="84" t="s">
        <v>3113</v>
      </c>
      <c r="AD120" s="84" t="s">
        <v>3113</v>
      </c>
      <c r="AE120" s="84" t="s">
        <v>3113</v>
      </c>
      <c r="AF120" s="84" t="s">
        <v>3113</v>
      </c>
      <c r="AG120" s="84" t="s">
        <v>3113</v>
      </c>
      <c r="AH120" s="84" t="s">
        <v>3113</v>
      </c>
      <c r="AI120" s="84" t="s">
        <v>3113</v>
      </c>
      <c r="AJ120" s="84" t="s">
        <v>3113</v>
      </c>
      <c r="AK120" s="84" t="s">
        <v>3113</v>
      </c>
    </row>
    <row r="121" spans="1:37" ht="56.25">
      <c r="A121" s="84">
        <v>116</v>
      </c>
      <c r="B121" s="85" t="s">
        <v>1180</v>
      </c>
      <c r="C121" s="73" t="s">
        <v>597</v>
      </c>
      <c r="D121" s="3" t="s">
        <v>598</v>
      </c>
      <c r="E121" s="84"/>
      <c r="F121" s="84" t="s">
        <v>1639</v>
      </c>
      <c r="G121" s="84" t="s">
        <v>3462</v>
      </c>
      <c r="H121" s="84" t="s">
        <v>3113</v>
      </c>
      <c r="I121" s="73" t="s">
        <v>2437</v>
      </c>
      <c r="J121" s="89" t="s">
        <v>599</v>
      </c>
      <c r="K121" s="88" t="s">
        <v>600</v>
      </c>
      <c r="L121" s="87">
        <v>67869</v>
      </c>
      <c r="M121" s="73">
        <v>1</v>
      </c>
      <c r="N121" s="87">
        <v>82800</v>
      </c>
      <c r="O121" s="90" t="s">
        <v>601</v>
      </c>
      <c r="P121" s="87"/>
      <c r="Q121" s="89"/>
      <c r="R121" s="87"/>
      <c r="S121" s="89"/>
      <c r="T121" s="73"/>
      <c r="U121" s="73"/>
      <c r="V121" s="73" t="s">
        <v>2437</v>
      </c>
      <c r="W121" s="84" t="s">
        <v>3113</v>
      </c>
      <c r="X121" s="84" t="s">
        <v>3113</v>
      </c>
      <c r="Y121" s="84" t="s">
        <v>3113</v>
      </c>
      <c r="Z121" s="84" t="s">
        <v>3113</v>
      </c>
      <c r="AA121" s="84" t="s">
        <v>3113</v>
      </c>
      <c r="AB121" s="84" t="s">
        <v>3113</v>
      </c>
      <c r="AC121" s="84" t="s">
        <v>3113</v>
      </c>
      <c r="AD121" s="87">
        <v>82800</v>
      </c>
      <c r="AE121" s="84" t="s">
        <v>3113</v>
      </c>
      <c r="AF121" s="84" t="s">
        <v>3113</v>
      </c>
      <c r="AG121" s="84" t="s">
        <v>3113</v>
      </c>
      <c r="AH121" s="84" t="s">
        <v>3113</v>
      </c>
      <c r="AI121" s="84" t="s">
        <v>3113</v>
      </c>
      <c r="AJ121" s="84" t="s">
        <v>1136</v>
      </c>
      <c r="AK121" s="84" t="s">
        <v>3113</v>
      </c>
    </row>
    <row r="122" spans="1:37" ht="29.25">
      <c r="A122" s="84">
        <v>117</v>
      </c>
      <c r="B122" s="85" t="s">
        <v>1180</v>
      </c>
      <c r="C122" s="73" t="s">
        <v>602</v>
      </c>
      <c r="D122" s="3" t="s">
        <v>603</v>
      </c>
      <c r="E122" s="84"/>
      <c r="F122" s="84" t="s">
        <v>1639</v>
      </c>
      <c r="G122" s="84" t="s">
        <v>3462</v>
      </c>
      <c r="H122" s="84" t="s">
        <v>3113</v>
      </c>
      <c r="I122" s="73" t="s">
        <v>2437</v>
      </c>
      <c r="J122" s="89" t="s">
        <v>599</v>
      </c>
      <c r="K122" s="88" t="s">
        <v>600</v>
      </c>
      <c r="L122" s="87">
        <v>35410</v>
      </c>
      <c r="M122" s="73">
        <v>1</v>
      </c>
      <c r="N122" s="87">
        <v>43200</v>
      </c>
      <c r="O122" s="106" t="s">
        <v>604</v>
      </c>
      <c r="P122" s="87"/>
      <c r="Q122" s="89"/>
      <c r="R122" s="87"/>
      <c r="S122" s="89"/>
      <c r="T122" s="73"/>
      <c r="U122" s="73"/>
      <c r="V122" s="73" t="s">
        <v>387</v>
      </c>
      <c r="W122" s="84" t="s">
        <v>3113</v>
      </c>
      <c r="X122" s="84" t="s">
        <v>3113</v>
      </c>
      <c r="Y122" s="84" t="s">
        <v>3113</v>
      </c>
      <c r="Z122" s="84" t="s">
        <v>3113</v>
      </c>
      <c r="AA122" s="84" t="s">
        <v>3113</v>
      </c>
      <c r="AB122" s="84" t="s">
        <v>3113</v>
      </c>
      <c r="AC122" s="84" t="s">
        <v>3113</v>
      </c>
      <c r="AD122" s="87">
        <v>43200</v>
      </c>
      <c r="AE122" s="84" t="s">
        <v>3113</v>
      </c>
      <c r="AF122" s="84" t="s">
        <v>3113</v>
      </c>
      <c r="AG122" s="84" t="s">
        <v>3113</v>
      </c>
      <c r="AH122" s="84" t="s">
        <v>3113</v>
      </c>
      <c r="AI122" s="84" t="s">
        <v>3113</v>
      </c>
      <c r="AJ122" s="84" t="s">
        <v>1136</v>
      </c>
      <c r="AK122" s="84" t="s">
        <v>3113</v>
      </c>
    </row>
    <row r="123" spans="1:37" ht="42.75" customHeight="1">
      <c r="A123" s="84">
        <v>118</v>
      </c>
      <c r="B123" s="85" t="s">
        <v>1180</v>
      </c>
      <c r="C123" s="73" t="s">
        <v>605</v>
      </c>
      <c r="D123" s="3" t="s">
        <v>606</v>
      </c>
      <c r="E123" s="84"/>
      <c r="F123" s="84" t="s">
        <v>1639</v>
      </c>
      <c r="G123" s="84" t="s">
        <v>3462</v>
      </c>
      <c r="H123" s="84" t="s">
        <v>3113</v>
      </c>
      <c r="I123" s="73" t="s">
        <v>2437</v>
      </c>
      <c r="J123" s="89" t="s">
        <v>599</v>
      </c>
      <c r="K123" s="88" t="s">
        <v>600</v>
      </c>
      <c r="L123" s="87">
        <v>32459</v>
      </c>
      <c r="M123" s="73">
        <v>1</v>
      </c>
      <c r="N123" s="87">
        <v>39600</v>
      </c>
      <c r="O123" s="106" t="s">
        <v>607</v>
      </c>
      <c r="P123" s="87"/>
      <c r="Q123" s="89"/>
      <c r="R123" s="87"/>
      <c r="S123" s="89"/>
      <c r="T123" s="73"/>
      <c r="U123" s="73"/>
      <c r="V123" s="73" t="s">
        <v>387</v>
      </c>
      <c r="W123" s="84" t="s">
        <v>3113</v>
      </c>
      <c r="X123" s="84" t="s">
        <v>3113</v>
      </c>
      <c r="Y123" s="84" t="s">
        <v>3113</v>
      </c>
      <c r="Z123" s="84" t="s">
        <v>3113</v>
      </c>
      <c r="AA123" s="84" t="s">
        <v>3113</v>
      </c>
      <c r="AB123" s="84" t="s">
        <v>3113</v>
      </c>
      <c r="AC123" s="84" t="s">
        <v>3113</v>
      </c>
      <c r="AD123" s="87">
        <v>39600</v>
      </c>
      <c r="AE123" s="84" t="s">
        <v>3113</v>
      </c>
      <c r="AF123" s="84" t="s">
        <v>3113</v>
      </c>
      <c r="AG123" s="84" t="s">
        <v>3113</v>
      </c>
      <c r="AH123" s="84" t="s">
        <v>3113</v>
      </c>
      <c r="AI123" s="84" t="s">
        <v>3113</v>
      </c>
      <c r="AJ123" s="84" t="s">
        <v>1136</v>
      </c>
      <c r="AK123" s="84" t="s">
        <v>3113</v>
      </c>
    </row>
    <row r="124" spans="1:37" ht="54" customHeight="1">
      <c r="A124" s="84">
        <v>119</v>
      </c>
      <c r="B124" s="85" t="s">
        <v>1180</v>
      </c>
      <c r="C124" s="73" t="s">
        <v>608</v>
      </c>
      <c r="D124" s="3" t="s">
        <v>609</v>
      </c>
      <c r="E124" s="84"/>
      <c r="F124" s="84" t="s">
        <v>1639</v>
      </c>
      <c r="G124" s="84" t="s">
        <v>3462</v>
      </c>
      <c r="H124" s="84" t="s">
        <v>3113</v>
      </c>
      <c r="I124" s="73" t="s">
        <v>2437</v>
      </c>
      <c r="J124" s="89" t="s">
        <v>599</v>
      </c>
      <c r="K124" s="88" t="s">
        <v>600</v>
      </c>
      <c r="L124" s="87">
        <v>51639</v>
      </c>
      <c r="M124" s="73">
        <v>1</v>
      </c>
      <c r="N124" s="87">
        <v>63000</v>
      </c>
      <c r="O124" s="106" t="s">
        <v>610</v>
      </c>
      <c r="P124" s="87"/>
      <c r="Q124" s="89"/>
      <c r="R124" s="87"/>
      <c r="S124" s="89"/>
      <c r="T124" s="73"/>
      <c r="U124" s="73"/>
      <c r="V124" s="73" t="s">
        <v>387</v>
      </c>
      <c r="W124" s="84" t="s">
        <v>3113</v>
      </c>
      <c r="X124" s="84" t="s">
        <v>3113</v>
      </c>
      <c r="Y124" s="84" t="s">
        <v>3113</v>
      </c>
      <c r="Z124" s="84" t="s">
        <v>3113</v>
      </c>
      <c r="AA124" s="84" t="s">
        <v>3113</v>
      </c>
      <c r="AB124" s="84" t="s">
        <v>3113</v>
      </c>
      <c r="AC124" s="84" t="s">
        <v>3113</v>
      </c>
      <c r="AD124" s="87">
        <v>63000</v>
      </c>
      <c r="AE124" s="84" t="s">
        <v>3113</v>
      </c>
      <c r="AF124" s="84" t="s">
        <v>3113</v>
      </c>
      <c r="AG124" s="84" t="s">
        <v>3113</v>
      </c>
      <c r="AH124" s="84" t="s">
        <v>3113</v>
      </c>
      <c r="AI124" s="84" t="s">
        <v>3113</v>
      </c>
      <c r="AJ124" s="84" t="s">
        <v>1136</v>
      </c>
      <c r="AK124" s="84" t="s">
        <v>3113</v>
      </c>
    </row>
    <row r="125" spans="1:37" ht="39">
      <c r="A125" s="84">
        <v>120</v>
      </c>
      <c r="B125" s="85" t="s">
        <v>1180</v>
      </c>
      <c r="C125" s="73" t="s">
        <v>611</v>
      </c>
      <c r="D125" s="3" t="s">
        <v>612</v>
      </c>
      <c r="E125" s="84"/>
      <c r="F125" s="84" t="s">
        <v>1639</v>
      </c>
      <c r="G125" s="84" t="s">
        <v>3462</v>
      </c>
      <c r="H125" s="84" t="s">
        <v>3113</v>
      </c>
      <c r="I125" s="73" t="s">
        <v>2437</v>
      </c>
      <c r="J125" s="89" t="s">
        <v>599</v>
      </c>
      <c r="K125" s="88" t="s">
        <v>600</v>
      </c>
      <c r="L125" s="87">
        <v>51639</v>
      </c>
      <c r="M125" s="73">
        <v>1</v>
      </c>
      <c r="N125" s="87">
        <v>63000</v>
      </c>
      <c r="O125" s="106" t="s">
        <v>613</v>
      </c>
      <c r="P125" s="87"/>
      <c r="Q125" s="89"/>
      <c r="R125" s="87"/>
      <c r="S125" s="89"/>
      <c r="T125" s="73"/>
      <c r="U125" s="73"/>
      <c r="V125" s="73" t="s">
        <v>614</v>
      </c>
      <c r="W125" s="84" t="s">
        <v>3113</v>
      </c>
      <c r="X125" s="84" t="s">
        <v>3113</v>
      </c>
      <c r="Y125" s="84" t="s">
        <v>3113</v>
      </c>
      <c r="Z125" s="84" t="s">
        <v>3113</v>
      </c>
      <c r="AA125" s="84" t="s">
        <v>3113</v>
      </c>
      <c r="AB125" s="84" t="s">
        <v>3113</v>
      </c>
      <c r="AC125" s="84" t="s">
        <v>3113</v>
      </c>
      <c r="AD125" s="87">
        <v>63000</v>
      </c>
      <c r="AE125" s="84" t="s">
        <v>3113</v>
      </c>
      <c r="AF125" s="84" t="s">
        <v>3113</v>
      </c>
      <c r="AG125" s="84" t="s">
        <v>3113</v>
      </c>
      <c r="AH125" s="84" t="s">
        <v>3113</v>
      </c>
      <c r="AI125" s="84" t="s">
        <v>3113</v>
      </c>
      <c r="AJ125" s="84" t="s">
        <v>1136</v>
      </c>
      <c r="AK125" s="84" t="s">
        <v>3113</v>
      </c>
    </row>
    <row r="126" spans="1:37" ht="33" customHeight="1">
      <c r="A126" s="84">
        <v>121</v>
      </c>
      <c r="B126" s="85" t="s">
        <v>1180</v>
      </c>
      <c r="C126" s="73" t="s">
        <v>615</v>
      </c>
      <c r="D126" s="3" t="s">
        <v>616</v>
      </c>
      <c r="E126" s="84"/>
      <c r="F126" s="84" t="s">
        <v>1639</v>
      </c>
      <c r="G126" s="84" t="s">
        <v>3462</v>
      </c>
      <c r="H126" s="84" t="s">
        <v>3113</v>
      </c>
      <c r="I126" s="73" t="s">
        <v>2437</v>
      </c>
      <c r="J126" s="89" t="s">
        <v>599</v>
      </c>
      <c r="K126" s="88" t="s">
        <v>600</v>
      </c>
      <c r="L126" s="87">
        <v>23606</v>
      </c>
      <c r="M126" s="73">
        <v>1</v>
      </c>
      <c r="N126" s="87">
        <v>28800</v>
      </c>
      <c r="O126" s="106" t="s">
        <v>617</v>
      </c>
      <c r="P126" s="87"/>
      <c r="Q126" s="89"/>
      <c r="R126" s="87"/>
      <c r="S126" s="89"/>
      <c r="T126" s="73"/>
      <c r="U126" s="73"/>
      <c r="V126" s="73" t="s">
        <v>614</v>
      </c>
      <c r="W126" s="84" t="s">
        <v>3113</v>
      </c>
      <c r="X126" s="84" t="s">
        <v>3113</v>
      </c>
      <c r="Y126" s="84" t="s">
        <v>3113</v>
      </c>
      <c r="Z126" s="84" t="s">
        <v>3113</v>
      </c>
      <c r="AA126" s="84" t="s">
        <v>3113</v>
      </c>
      <c r="AB126" s="84" t="s">
        <v>3113</v>
      </c>
      <c r="AC126" s="84" t="s">
        <v>3113</v>
      </c>
      <c r="AD126" s="87">
        <v>28800</v>
      </c>
      <c r="AE126" s="84" t="s">
        <v>3113</v>
      </c>
      <c r="AF126" s="84" t="s">
        <v>3113</v>
      </c>
      <c r="AG126" s="84" t="s">
        <v>3113</v>
      </c>
      <c r="AH126" s="84" t="s">
        <v>3113</v>
      </c>
      <c r="AI126" s="84" t="s">
        <v>3113</v>
      </c>
      <c r="AJ126" s="84" t="s">
        <v>1136</v>
      </c>
      <c r="AK126" s="84" t="s">
        <v>3113</v>
      </c>
    </row>
    <row r="127" spans="1:37" ht="40.5" customHeight="1">
      <c r="A127" s="84">
        <v>122</v>
      </c>
      <c r="B127" s="85" t="s">
        <v>1180</v>
      </c>
      <c r="C127" s="73" t="s">
        <v>618</v>
      </c>
      <c r="D127" s="4" t="s">
        <v>619</v>
      </c>
      <c r="E127" s="84" t="s">
        <v>620</v>
      </c>
      <c r="F127" s="86" t="s">
        <v>1640</v>
      </c>
      <c r="G127" s="84" t="s">
        <v>1642</v>
      </c>
      <c r="H127" s="84" t="s">
        <v>3113</v>
      </c>
      <c r="I127" s="73" t="s">
        <v>1512</v>
      </c>
      <c r="J127" s="89" t="s">
        <v>621</v>
      </c>
      <c r="K127" s="88" t="s">
        <v>622</v>
      </c>
      <c r="L127" s="87">
        <v>90000</v>
      </c>
      <c r="M127" s="73">
        <v>3</v>
      </c>
      <c r="N127" s="87">
        <v>79300</v>
      </c>
      <c r="O127" s="90" t="s">
        <v>623</v>
      </c>
      <c r="P127" s="87">
        <v>99083.52</v>
      </c>
      <c r="Q127" s="89" t="s">
        <v>624</v>
      </c>
      <c r="R127" s="87">
        <v>79300</v>
      </c>
      <c r="S127" s="90" t="s">
        <v>625</v>
      </c>
      <c r="T127" s="73"/>
      <c r="U127" s="73"/>
      <c r="V127" s="73" t="s">
        <v>505</v>
      </c>
      <c r="W127" s="84" t="s">
        <v>3113</v>
      </c>
      <c r="X127" s="84" t="s">
        <v>3113</v>
      </c>
      <c r="Y127" s="84" t="s">
        <v>3113</v>
      </c>
      <c r="Z127" s="84" t="s">
        <v>3113</v>
      </c>
      <c r="AA127" s="84" t="s">
        <v>3113</v>
      </c>
      <c r="AB127" s="84" t="s">
        <v>3113</v>
      </c>
      <c r="AC127" s="84" t="s">
        <v>3113</v>
      </c>
      <c r="AD127" s="87">
        <v>79300</v>
      </c>
      <c r="AE127" s="84" t="s">
        <v>3113</v>
      </c>
      <c r="AF127" s="84" t="s">
        <v>3113</v>
      </c>
      <c r="AG127" s="84" t="s">
        <v>3113</v>
      </c>
      <c r="AH127" s="84" t="s">
        <v>3113</v>
      </c>
      <c r="AI127" s="84" t="s">
        <v>3113</v>
      </c>
      <c r="AJ127" s="84" t="s">
        <v>1136</v>
      </c>
      <c r="AK127" s="84" t="s">
        <v>3113</v>
      </c>
    </row>
    <row r="128" spans="1:37" ht="60">
      <c r="A128" s="84">
        <v>123</v>
      </c>
      <c r="B128" s="91" t="s">
        <v>626</v>
      </c>
      <c r="C128" s="73" t="s">
        <v>627</v>
      </c>
      <c r="D128" s="105" t="s">
        <v>628</v>
      </c>
      <c r="E128" s="84"/>
      <c r="F128" s="84" t="s">
        <v>1639</v>
      </c>
      <c r="G128" s="84" t="s">
        <v>3100</v>
      </c>
      <c r="H128" s="84" t="s">
        <v>3113</v>
      </c>
      <c r="I128" s="84" t="s">
        <v>3113</v>
      </c>
      <c r="J128" s="84" t="s">
        <v>3113</v>
      </c>
      <c r="K128" s="84" t="s">
        <v>3113</v>
      </c>
      <c r="L128" s="87">
        <v>46020</v>
      </c>
      <c r="M128" s="73">
        <v>5</v>
      </c>
      <c r="N128" s="84" t="s">
        <v>3113</v>
      </c>
      <c r="O128" s="88" t="s">
        <v>629</v>
      </c>
      <c r="P128" s="87"/>
      <c r="Q128" s="89"/>
      <c r="R128" s="87"/>
      <c r="S128" s="89"/>
      <c r="T128" s="73"/>
      <c r="U128" s="73"/>
      <c r="V128" s="73"/>
      <c r="W128" s="84" t="s">
        <v>3113</v>
      </c>
      <c r="X128" s="84" t="s">
        <v>3113</v>
      </c>
      <c r="Y128" s="84" t="s">
        <v>3113</v>
      </c>
      <c r="Z128" s="84" t="s">
        <v>3113</v>
      </c>
      <c r="AA128" s="84" t="s">
        <v>3113</v>
      </c>
      <c r="AB128" s="84" t="s">
        <v>3113</v>
      </c>
      <c r="AC128" s="84" t="s">
        <v>3113</v>
      </c>
      <c r="AD128" s="84" t="s">
        <v>3113</v>
      </c>
      <c r="AE128" s="84" t="s">
        <v>3113</v>
      </c>
      <c r="AF128" s="84" t="s">
        <v>3113</v>
      </c>
      <c r="AG128" s="84" t="s">
        <v>3113</v>
      </c>
      <c r="AH128" s="84" t="s">
        <v>3113</v>
      </c>
      <c r="AI128" s="84" t="s">
        <v>3113</v>
      </c>
      <c r="AJ128" s="84" t="s">
        <v>3113</v>
      </c>
      <c r="AK128" s="84" t="s">
        <v>3113</v>
      </c>
    </row>
    <row r="129" spans="1:37" ht="39" customHeight="1">
      <c r="A129" s="84">
        <v>124</v>
      </c>
      <c r="B129" s="85" t="s">
        <v>1180</v>
      </c>
      <c r="C129" s="73" t="s">
        <v>630</v>
      </c>
      <c r="D129" s="105" t="s">
        <v>631</v>
      </c>
      <c r="E129" s="84" t="s">
        <v>620</v>
      </c>
      <c r="F129" s="86" t="s">
        <v>1640</v>
      </c>
      <c r="G129" s="84" t="s">
        <v>3462</v>
      </c>
      <c r="H129" s="84" t="s">
        <v>3113</v>
      </c>
      <c r="I129" s="73" t="s">
        <v>2610</v>
      </c>
      <c r="J129" s="89" t="s">
        <v>1519</v>
      </c>
      <c r="K129" s="88" t="s">
        <v>632</v>
      </c>
      <c r="L129" s="87">
        <v>115000</v>
      </c>
      <c r="M129" s="73">
        <v>1</v>
      </c>
      <c r="N129" s="87">
        <v>114903.26</v>
      </c>
      <c r="O129" s="106" t="s">
        <v>633</v>
      </c>
      <c r="P129" s="87"/>
      <c r="Q129" s="89"/>
      <c r="R129" s="87"/>
      <c r="S129" s="89"/>
      <c r="T129" s="73"/>
      <c r="U129" s="73"/>
      <c r="V129" s="73" t="s">
        <v>505</v>
      </c>
      <c r="W129" s="84" t="s">
        <v>3113</v>
      </c>
      <c r="X129" s="84" t="s">
        <v>3113</v>
      </c>
      <c r="Y129" s="84" t="s">
        <v>3113</v>
      </c>
      <c r="Z129" s="84" t="s">
        <v>3113</v>
      </c>
      <c r="AA129" s="84" t="s">
        <v>3113</v>
      </c>
      <c r="AB129" s="84" t="s">
        <v>3113</v>
      </c>
      <c r="AC129" s="84" t="s">
        <v>3113</v>
      </c>
      <c r="AD129" s="87">
        <v>114903.26</v>
      </c>
      <c r="AE129" s="84" t="s">
        <v>3113</v>
      </c>
      <c r="AF129" s="84" t="s">
        <v>3113</v>
      </c>
      <c r="AG129" s="84" t="s">
        <v>3113</v>
      </c>
      <c r="AH129" s="84" t="s">
        <v>3113</v>
      </c>
      <c r="AI129" s="84" t="s">
        <v>3113</v>
      </c>
      <c r="AJ129" s="84" t="s">
        <v>1136</v>
      </c>
      <c r="AK129" s="84" t="s">
        <v>3113</v>
      </c>
    </row>
    <row r="130" spans="1:37" ht="48">
      <c r="A130" s="84">
        <v>125</v>
      </c>
      <c r="B130" s="91" t="s">
        <v>3482</v>
      </c>
      <c r="C130" s="73" t="s">
        <v>634</v>
      </c>
      <c r="D130" s="105" t="s">
        <v>635</v>
      </c>
      <c r="E130" s="84"/>
      <c r="F130" s="86" t="s">
        <v>1640</v>
      </c>
      <c r="G130" s="84" t="s">
        <v>1642</v>
      </c>
      <c r="H130" s="84" t="s">
        <v>3113</v>
      </c>
      <c r="I130" s="84" t="s">
        <v>3113</v>
      </c>
      <c r="J130" s="84" t="s">
        <v>3113</v>
      </c>
      <c r="K130" s="84" t="s">
        <v>3113</v>
      </c>
      <c r="L130" s="87">
        <v>242545</v>
      </c>
      <c r="M130" s="84" t="s">
        <v>3113</v>
      </c>
      <c r="N130" s="84" t="s">
        <v>3113</v>
      </c>
      <c r="O130" s="88" t="s">
        <v>3433</v>
      </c>
      <c r="P130" s="87"/>
      <c r="Q130" s="89"/>
      <c r="R130" s="87"/>
      <c r="S130" s="89"/>
      <c r="T130" s="73"/>
      <c r="U130" s="73"/>
      <c r="V130" s="73"/>
      <c r="W130" s="84" t="s">
        <v>3113</v>
      </c>
      <c r="X130" s="84" t="s">
        <v>3113</v>
      </c>
      <c r="Y130" s="84" t="s">
        <v>3113</v>
      </c>
      <c r="Z130" s="84" t="s">
        <v>3113</v>
      </c>
      <c r="AA130" s="84" t="s">
        <v>3113</v>
      </c>
      <c r="AB130" s="84" t="s">
        <v>3113</v>
      </c>
      <c r="AC130" s="84" t="s">
        <v>3113</v>
      </c>
      <c r="AD130" s="84" t="s">
        <v>3113</v>
      </c>
      <c r="AE130" s="84" t="s">
        <v>3113</v>
      </c>
      <c r="AF130" s="84" t="s">
        <v>3113</v>
      </c>
      <c r="AG130" s="84" t="s">
        <v>3113</v>
      </c>
      <c r="AH130" s="84" t="s">
        <v>3113</v>
      </c>
      <c r="AI130" s="84" t="s">
        <v>3113</v>
      </c>
      <c r="AJ130" s="84" t="s">
        <v>3113</v>
      </c>
      <c r="AK130" s="84" t="s">
        <v>3113</v>
      </c>
    </row>
    <row r="131" spans="1:37" ht="54.75" customHeight="1">
      <c r="A131" s="84">
        <v>126</v>
      </c>
      <c r="B131" s="85" t="s">
        <v>1180</v>
      </c>
      <c r="C131" s="73" t="s">
        <v>636</v>
      </c>
      <c r="D131" s="4" t="s">
        <v>637</v>
      </c>
      <c r="E131" s="84"/>
      <c r="F131" s="84" t="s">
        <v>1639</v>
      </c>
      <c r="G131" s="84" t="s">
        <v>1644</v>
      </c>
      <c r="H131" s="84" t="s">
        <v>3113</v>
      </c>
      <c r="I131" s="73" t="s">
        <v>638</v>
      </c>
      <c r="J131" s="89" t="s">
        <v>639</v>
      </c>
      <c r="K131" s="88" t="s">
        <v>1714</v>
      </c>
      <c r="L131" s="87">
        <v>60437.5</v>
      </c>
      <c r="M131" s="73">
        <v>3</v>
      </c>
      <c r="N131" s="87">
        <v>43920</v>
      </c>
      <c r="O131" s="90" t="s">
        <v>640</v>
      </c>
      <c r="P131" s="87">
        <v>43920</v>
      </c>
      <c r="Q131" s="90" t="s">
        <v>641</v>
      </c>
      <c r="R131" s="87">
        <v>35075</v>
      </c>
      <c r="S131" s="89" t="s">
        <v>642</v>
      </c>
      <c r="T131" s="73"/>
      <c r="U131" s="73"/>
      <c r="V131" s="73" t="s">
        <v>559</v>
      </c>
      <c r="W131" s="84" t="s">
        <v>3113</v>
      </c>
      <c r="X131" s="84" t="s">
        <v>3113</v>
      </c>
      <c r="Y131" s="84" t="s">
        <v>3113</v>
      </c>
      <c r="Z131" s="84" t="s">
        <v>3113</v>
      </c>
      <c r="AA131" s="84" t="s">
        <v>3113</v>
      </c>
      <c r="AB131" s="84" t="s">
        <v>3113</v>
      </c>
      <c r="AC131" s="84" t="s">
        <v>3113</v>
      </c>
      <c r="AD131" s="87">
        <v>43920</v>
      </c>
      <c r="AE131" s="84" t="s">
        <v>3113</v>
      </c>
      <c r="AF131" s="84" t="s">
        <v>3113</v>
      </c>
      <c r="AG131" s="84" t="s">
        <v>3113</v>
      </c>
      <c r="AH131" s="84" t="s">
        <v>3113</v>
      </c>
      <c r="AI131" s="84" t="s">
        <v>3113</v>
      </c>
      <c r="AJ131" s="84" t="s">
        <v>1136</v>
      </c>
      <c r="AK131" s="84" t="s">
        <v>3113</v>
      </c>
    </row>
    <row r="132" spans="1:37" ht="45.75" customHeight="1">
      <c r="A132" s="84">
        <v>127</v>
      </c>
      <c r="B132" s="85" t="s">
        <v>1180</v>
      </c>
      <c r="C132" s="73" t="s">
        <v>643</v>
      </c>
      <c r="D132" s="4" t="s">
        <v>644</v>
      </c>
      <c r="E132" s="84" t="s">
        <v>1270</v>
      </c>
      <c r="F132" s="86" t="s">
        <v>1640</v>
      </c>
      <c r="G132" s="84" t="s">
        <v>1642</v>
      </c>
      <c r="H132" s="89" t="s">
        <v>645</v>
      </c>
      <c r="I132" s="73" t="s">
        <v>577</v>
      </c>
      <c r="J132" s="89" t="s">
        <v>646</v>
      </c>
      <c r="K132" s="88" t="s">
        <v>647</v>
      </c>
      <c r="L132" s="87">
        <v>1311475.4</v>
      </c>
      <c r="M132" s="73">
        <v>4</v>
      </c>
      <c r="N132" s="87">
        <v>1220000</v>
      </c>
      <c r="O132" s="90" t="s">
        <v>648</v>
      </c>
      <c r="P132" s="87">
        <v>2182760</v>
      </c>
      <c r="Q132" s="89" t="s">
        <v>649</v>
      </c>
      <c r="R132" s="87">
        <v>1220000</v>
      </c>
      <c r="S132" s="90" t="s">
        <v>650</v>
      </c>
      <c r="T132" s="73"/>
      <c r="U132" s="73"/>
      <c r="V132" s="73" t="s">
        <v>651</v>
      </c>
      <c r="W132" s="84" t="s">
        <v>3113</v>
      </c>
      <c r="X132" s="84" t="s">
        <v>3113</v>
      </c>
      <c r="Y132" s="84" t="s">
        <v>3113</v>
      </c>
      <c r="Z132" s="84" t="s">
        <v>3113</v>
      </c>
      <c r="AA132" s="84" t="s">
        <v>3113</v>
      </c>
      <c r="AB132" s="84" t="s">
        <v>3113</v>
      </c>
      <c r="AC132" s="84" t="s">
        <v>3113</v>
      </c>
      <c r="AD132" s="87">
        <v>1220000</v>
      </c>
      <c r="AE132" s="86" t="s">
        <v>3113</v>
      </c>
      <c r="AF132" s="86" t="s">
        <v>3113</v>
      </c>
      <c r="AG132" s="86" t="s">
        <v>3113</v>
      </c>
      <c r="AH132" s="86" t="s">
        <v>3113</v>
      </c>
      <c r="AI132" s="86" t="s">
        <v>3113</v>
      </c>
      <c r="AJ132" s="84" t="s">
        <v>1136</v>
      </c>
      <c r="AK132" s="84" t="s">
        <v>3113</v>
      </c>
    </row>
    <row r="133" spans="1:37" ht="52.5" customHeight="1">
      <c r="A133" s="84">
        <v>128</v>
      </c>
      <c r="B133" s="85" t="s">
        <v>1180</v>
      </c>
      <c r="C133" s="73" t="s">
        <v>652</v>
      </c>
      <c r="D133" s="105" t="s">
        <v>653</v>
      </c>
      <c r="E133" s="84"/>
      <c r="F133" s="84" t="s">
        <v>1639</v>
      </c>
      <c r="G133" s="84" t="s">
        <v>3462</v>
      </c>
      <c r="H133" s="84" t="s">
        <v>3113</v>
      </c>
      <c r="I133" s="73" t="s">
        <v>654</v>
      </c>
      <c r="J133" s="89" t="s">
        <v>655</v>
      </c>
      <c r="K133" s="124">
        <v>38231</v>
      </c>
      <c r="L133" s="87">
        <v>31570</v>
      </c>
      <c r="M133" s="73">
        <v>1</v>
      </c>
      <c r="N133" s="87">
        <v>42269.25</v>
      </c>
      <c r="O133" s="106" t="s">
        <v>656</v>
      </c>
      <c r="P133" s="87"/>
      <c r="Q133" s="89"/>
      <c r="R133" s="87"/>
      <c r="S133" s="89"/>
      <c r="T133" s="73"/>
      <c r="U133" s="73"/>
      <c r="V133" s="73" t="s">
        <v>1504</v>
      </c>
      <c r="W133" s="84" t="s">
        <v>3113</v>
      </c>
      <c r="X133" s="84" t="s">
        <v>3113</v>
      </c>
      <c r="Y133" s="84" t="s">
        <v>3113</v>
      </c>
      <c r="Z133" s="84" t="s">
        <v>3113</v>
      </c>
      <c r="AA133" s="84" t="s">
        <v>3113</v>
      </c>
      <c r="AB133" s="84" t="s">
        <v>3113</v>
      </c>
      <c r="AC133" s="84" t="s">
        <v>3113</v>
      </c>
      <c r="AD133" s="87">
        <v>42269.25</v>
      </c>
      <c r="AE133" s="84" t="s">
        <v>3113</v>
      </c>
      <c r="AF133" s="84" t="s">
        <v>3113</v>
      </c>
      <c r="AG133" s="84" t="s">
        <v>3113</v>
      </c>
      <c r="AH133" s="84" t="s">
        <v>3113</v>
      </c>
      <c r="AI133" s="84" t="s">
        <v>3113</v>
      </c>
      <c r="AJ133" s="84" t="s">
        <v>1136</v>
      </c>
      <c r="AK133" s="84" t="s">
        <v>3113</v>
      </c>
    </row>
    <row r="134" spans="1:37" ht="64.5" customHeight="1">
      <c r="A134" s="84">
        <v>129</v>
      </c>
      <c r="B134" s="91" t="s">
        <v>407</v>
      </c>
      <c r="C134" s="89" t="s">
        <v>657</v>
      </c>
      <c r="D134" s="105" t="s">
        <v>658</v>
      </c>
      <c r="E134" s="84" t="s">
        <v>558</v>
      </c>
      <c r="F134" s="86" t="s">
        <v>1640</v>
      </c>
      <c r="G134" s="84" t="s">
        <v>3462</v>
      </c>
      <c r="H134" s="84" t="s">
        <v>3113</v>
      </c>
      <c r="I134" s="84" t="s">
        <v>3113</v>
      </c>
      <c r="J134" s="84" t="s">
        <v>3113</v>
      </c>
      <c r="K134" s="84" t="s">
        <v>3113</v>
      </c>
      <c r="L134" s="87">
        <v>1326819.67</v>
      </c>
      <c r="M134" s="73">
        <v>1</v>
      </c>
      <c r="N134" s="84" t="s">
        <v>3113</v>
      </c>
      <c r="O134" s="88" t="s">
        <v>659</v>
      </c>
      <c r="P134" s="87"/>
      <c r="Q134" s="89"/>
      <c r="R134" s="87"/>
      <c r="S134" s="89"/>
      <c r="T134" s="73"/>
      <c r="U134" s="73"/>
      <c r="V134" s="73"/>
      <c r="W134" s="84" t="s">
        <v>3113</v>
      </c>
      <c r="X134" s="84" t="s">
        <v>3113</v>
      </c>
      <c r="Y134" s="84" t="s">
        <v>3113</v>
      </c>
      <c r="Z134" s="84" t="s">
        <v>3113</v>
      </c>
      <c r="AA134" s="84" t="s">
        <v>3113</v>
      </c>
      <c r="AB134" s="84" t="s">
        <v>3113</v>
      </c>
      <c r="AC134" s="84" t="s">
        <v>3113</v>
      </c>
      <c r="AD134" s="84" t="s">
        <v>3113</v>
      </c>
      <c r="AE134" s="84" t="s">
        <v>3113</v>
      </c>
      <c r="AF134" s="84" t="s">
        <v>3113</v>
      </c>
      <c r="AG134" s="84" t="s">
        <v>3113</v>
      </c>
      <c r="AH134" s="84" t="s">
        <v>3113</v>
      </c>
      <c r="AI134" s="84" t="s">
        <v>3113</v>
      </c>
      <c r="AJ134" s="84" t="s">
        <v>3113</v>
      </c>
      <c r="AK134" s="84" t="s">
        <v>3113</v>
      </c>
    </row>
    <row r="135" spans="1:37" ht="38.25" customHeight="1">
      <c r="A135" s="84">
        <v>130</v>
      </c>
      <c r="B135" s="91" t="s">
        <v>407</v>
      </c>
      <c r="C135" s="89" t="s">
        <v>660</v>
      </c>
      <c r="D135" s="4" t="s">
        <v>661</v>
      </c>
      <c r="E135" s="84" t="s">
        <v>558</v>
      </c>
      <c r="F135" s="86" t="s">
        <v>1640</v>
      </c>
      <c r="G135" s="84" t="s">
        <v>3462</v>
      </c>
      <c r="H135" s="84" t="s">
        <v>3113</v>
      </c>
      <c r="I135" s="73" t="s">
        <v>662</v>
      </c>
      <c r="J135" s="89" t="s">
        <v>663</v>
      </c>
      <c r="K135" s="96" t="s">
        <v>664</v>
      </c>
      <c r="L135" s="87">
        <v>2985344.26</v>
      </c>
      <c r="M135" s="73">
        <v>1</v>
      </c>
      <c r="N135" s="87">
        <v>4758000</v>
      </c>
      <c r="O135" s="90" t="s">
        <v>665</v>
      </c>
      <c r="P135" s="87"/>
      <c r="Q135" s="89"/>
      <c r="R135" s="87"/>
      <c r="S135" s="89"/>
      <c r="T135" s="73"/>
      <c r="U135" s="73"/>
      <c r="V135" s="73" t="s">
        <v>666</v>
      </c>
      <c r="W135" s="84" t="s">
        <v>3113</v>
      </c>
      <c r="X135" s="84" t="s">
        <v>3113</v>
      </c>
      <c r="Y135" s="84" t="s">
        <v>3113</v>
      </c>
      <c r="Z135" s="84" t="s">
        <v>3113</v>
      </c>
      <c r="AA135" s="84" t="s">
        <v>3113</v>
      </c>
      <c r="AB135" s="84" t="s">
        <v>3113</v>
      </c>
      <c r="AC135" s="84" t="s">
        <v>3113</v>
      </c>
      <c r="AD135" s="84" t="s">
        <v>3113</v>
      </c>
      <c r="AE135" s="87">
        <v>4758000</v>
      </c>
      <c r="AF135" s="84" t="s">
        <v>3113</v>
      </c>
      <c r="AG135" s="84" t="s">
        <v>3113</v>
      </c>
      <c r="AH135" s="84" t="s">
        <v>3113</v>
      </c>
      <c r="AI135" s="84" t="s">
        <v>3113</v>
      </c>
      <c r="AJ135" s="84" t="s">
        <v>1136</v>
      </c>
      <c r="AK135" s="84" t="s">
        <v>3113</v>
      </c>
    </row>
    <row r="136" spans="1:37" ht="60">
      <c r="A136" s="84">
        <v>131</v>
      </c>
      <c r="B136" s="91" t="s">
        <v>407</v>
      </c>
      <c r="C136" s="89" t="s">
        <v>667</v>
      </c>
      <c r="D136" s="105" t="s">
        <v>668</v>
      </c>
      <c r="E136" s="84" t="s">
        <v>558</v>
      </c>
      <c r="F136" s="86" t="s">
        <v>1640</v>
      </c>
      <c r="G136" s="84" t="s">
        <v>3462</v>
      </c>
      <c r="H136" s="84" t="s">
        <v>3113</v>
      </c>
      <c r="I136" s="84" t="s">
        <v>3113</v>
      </c>
      <c r="J136" s="84" t="s">
        <v>3113</v>
      </c>
      <c r="K136" s="84" t="s">
        <v>3113</v>
      </c>
      <c r="L136" s="87">
        <v>1990229.51</v>
      </c>
      <c r="M136" s="73">
        <v>1</v>
      </c>
      <c r="N136" s="84" t="s">
        <v>3113</v>
      </c>
      <c r="O136" s="88" t="s">
        <v>669</v>
      </c>
      <c r="P136" s="87"/>
      <c r="Q136" s="89"/>
      <c r="R136" s="87"/>
      <c r="S136" s="89"/>
      <c r="T136" s="73"/>
      <c r="U136" s="73"/>
      <c r="V136" s="73"/>
      <c r="W136" s="84" t="s">
        <v>3113</v>
      </c>
      <c r="X136" s="84" t="s">
        <v>3113</v>
      </c>
      <c r="Y136" s="84" t="s">
        <v>3113</v>
      </c>
      <c r="Z136" s="84" t="s">
        <v>3113</v>
      </c>
      <c r="AA136" s="84" t="s">
        <v>3113</v>
      </c>
      <c r="AB136" s="84" t="s">
        <v>3113</v>
      </c>
      <c r="AC136" s="84" t="s">
        <v>3113</v>
      </c>
      <c r="AD136" s="84" t="s">
        <v>3113</v>
      </c>
      <c r="AE136" s="84" t="s">
        <v>3113</v>
      </c>
      <c r="AF136" s="84" t="s">
        <v>3113</v>
      </c>
      <c r="AG136" s="84" t="s">
        <v>3113</v>
      </c>
      <c r="AH136" s="84" t="s">
        <v>3113</v>
      </c>
      <c r="AI136" s="84" t="s">
        <v>3113</v>
      </c>
      <c r="AJ136" s="84" t="s">
        <v>3113</v>
      </c>
      <c r="AK136" s="84" t="s">
        <v>3113</v>
      </c>
    </row>
    <row r="137" spans="1:37" ht="38.25" customHeight="1">
      <c r="A137" s="84">
        <v>132</v>
      </c>
      <c r="B137" s="91" t="s">
        <v>407</v>
      </c>
      <c r="C137" s="89" t="s">
        <v>670</v>
      </c>
      <c r="D137" s="105" t="s">
        <v>671</v>
      </c>
      <c r="E137" s="84" t="s">
        <v>558</v>
      </c>
      <c r="F137" s="86" t="s">
        <v>1640</v>
      </c>
      <c r="G137" s="84" t="s">
        <v>1642</v>
      </c>
      <c r="H137" s="89" t="s">
        <v>672</v>
      </c>
      <c r="I137" s="73" t="s">
        <v>673</v>
      </c>
      <c r="J137" s="89" t="s">
        <v>674</v>
      </c>
      <c r="K137" s="125" t="s">
        <v>675</v>
      </c>
      <c r="L137" s="87">
        <v>8006557.36</v>
      </c>
      <c r="M137" s="84" t="s">
        <v>3113</v>
      </c>
      <c r="N137" s="84" t="s">
        <v>3113</v>
      </c>
      <c r="O137" s="88" t="s">
        <v>1560</v>
      </c>
      <c r="P137" s="87"/>
      <c r="Q137" s="89"/>
      <c r="R137" s="87"/>
      <c r="S137" s="89"/>
      <c r="T137" s="73"/>
      <c r="U137" s="73"/>
      <c r="V137" s="73"/>
      <c r="W137" s="84" t="s">
        <v>3113</v>
      </c>
      <c r="X137" s="84" t="s">
        <v>3113</v>
      </c>
      <c r="Y137" s="84" t="s">
        <v>3113</v>
      </c>
      <c r="Z137" s="84" t="s">
        <v>3113</v>
      </c>
      <c r="AA137" s="84" t="s">
        <v>3113</v>
      </c>
      <c r="AB137" s="84" t="s">
        <v>3113</v>
      </c>
      <c r="AC137" s="84" t="s">
        <v>3113</v>
      </c>
      <c r="AD137" s="84" t="s">
        <v>3113</v>
      </c>
      <c r="AE137" s="84" t="s">
        <v>3113</v>
      </c>
      <c r="AF137" s="84" t="s">
        <v>3113</v>
      </c>
      <c r="AG137" s="84" t="s">
        <v>3113</v>
      </c>
      <c r="AH137" s="84" t="s">
        <v>3113</v>
      </c>
      <c r="AI137" s="84" t="s">
        <v>3113</v>
      </c>
      <c r="AJ137" s="84" t="s">
        <v>3113</v>
      </c>
      <c r="AK137" s="84" t="s">
        <v>3113</v>
      </c>
    </row>
    <row r="138" spans="1:37" ht="45" customHeight="1">
      <c r="A138" s="84">
        <v>133</v>
      </c>
      <c r="B138" s="91" t="s">
        <v>3482</v>
      </c>
      <c r="C138" s="73" t="s">
        <v>676</v>
      </c>
      <c r="D138" s="7" t="s">
        <v>677</v>
      </c>
      <c r="E138" s="84" t="s">
        <v>2721</v>
      </c>
      <c r="F138" s="86" t="s">
        <v>1640</v>
      </c>
      <c r="G138" s="84" t="s">
        <v>1642</v>
      </c>
      <c r="H138" s="84" t="s">
        <v>3113</v>
      </c>
      <c r="I138" s="73" t="s">
        <v>2709</v>
      </c>
      <c r="J138" s="89" t="s">
        <v>678</v>
      </c>
      <c r="K138" s="93" t="s">
        <v>2516</v>
      </c>
      <c r="L138" s="87">
        <v>81180</v>
      </c>
      <c r="M138" s="73">
        <v>3</v>
      </c>
      <c r="N138" s="87">
        <v>77001.52</v>
      </c>
      <c r="O138" s="106" t="s">
        <v>679</v>
      </c>
      <c r="P138" s="87">
        <v>79926.75</v>
      </c>
      <c r="Q138" s="89" t="s">
        <v>680</v>
      </c>
      <c r="R138" s="87">
        <v>77001.52</v>
      </c>
      <c r="S138" s="106" t="s">
        <v>681</v>
      </c>
      <c r="T138" s="73"/>
      <c r="U138" s="73"/>
      <c r="V138" s="73" t="s">
        <v>682</v>
      </c>
      <c r="W138" s="84" t="s">
        <v>3113</v>
      </c>
      <c r="X138" s="84" t="s">
        <v>3113</v>
      </c>
      <c r="Y138" s="84" t="s">
        <v>3113</v>
      </c>
      <c r="Z138" s="84" t="s">
        <v>3113</v>
      </c>
      <c r="AA138" s="84" t="s">
        <v>3113</v>
      </c>
      <c r="AB138" s="84" t="s">
        <v>3113</v>
      </c>
      <c r="AC138" s="84" t="s">
        <v>3113</v>
      </c>
      <c r="AD138" s="87">
        <v>77001.52</v>
      </c>
      <c r="AE138" s="84" t="s">
        <v>3113</v>
      </c>
      <c r="AF138" s="84" t="s">
        <v>3113</v>
      </c>
      <c r="AG138" s="84" t="s">
        <v>3113</v>
      </c>
      <c r="AH138" s="84" t="s">
        <v>3113</v>
      </c>
      <c r="AI138" s="84" t="s">
        <v>3113</v>
      </c>
      <c r="AJ138" s="84" t="s">
        <v>1136</v>
      </c>
      <c r="AK138" s="84" t="s">
        <v>3113</v>
      </c>
    </row>
    <row r="139" spans="1:37" ht="102.75" customHeight="1">
      <c r="A139" s="84">
        <v>134</v>
      </c>
      <c r="B139" s="91" t="s">
        <v>3482</v>
      </c>
      <c r="C139" s="73" t="s">
        <v>683</v>
      </c>
      <c r="D139" s="4" t="s">
        <v>684</v>
      </c>
      <c r="E139" s="84" t="s">
        <v>1236</v>
      </c>
      <c r="F139" s="86" t="s">
        <v>1640</v>
      </c>
      <c r="G139" s="84" t="s">
        <v>1642</v>
      </c>
      <c r="H139" s="84" t="s">
        <v>3113</v>
      </c>
      <c r="I139" s="73" t="s">
        <v>2702</v>
      </c>
      <c r="J139" s="89" t="s">
        <v>685</v>
      </c>
      <c r="K139" s="88" t="s">
        <v>3287</v>
      </c>
      <c r="L139" s="87">
        <v>172131</v>
      </c>
      <c r="M139" s="73">
        <v>3</v>
      </c>
      <c r="N139" s="87">
        <v>192162.2</v>
      </c>
      <c r="O139" s="90" t="s">
        <v>686</v>
      </c>
      <c r="P139" s="87">
        <v>229189.2</v>
      </c>
      <c r="Q139" s="89" t="s">
        <v>687</v>
      </c>
      <c r="R139" s="87">
        <v>192162.2</v>
      </c>
      <c r="S139" s="90" t="s">
        <v>688</v>
      </c>
      <c r="T139" s="73"/>
      <c r="U139" s="73"/>
      <c r="V139" s="73" t="s">
        <v>2705</v>
      </c>
      <c r="W139" s="84" t="s">
        <v>3113</v>
      </c>
      <c r="X139" s="84" t="s">
        <v>3113</v>
      </c>
      <c r="Y139" s="84" t="s">
        <v>3113</v>
      </c>
      <c r="Z139" s="84" t="s">
        <v>3113</v>
      </c>
      <c r="AA139" s="84" t="s">
        <v>3113</v>
      </c>
      <c r="AB139" s="84" t="s">
        <v>3113</v>
      </c>
      <c r="AC139" s="84" t="s">
        <v>3113</v>
      </c>
      <c r="AD139" s="87">
        <v>192162.2</v>
      </c>
      <c r="AE139" s="84" t="s">
        <v>3113</v>
      </c>
      <c r="AF139" s="84" t="s">
        <v>3113</v>
      </c>
      <c r="AG139" s="107" t="s">
        <v>689</v>
      </c>
      <c r="AH139" s="95" t="s">
        <v>1215</v>
      </c>
      <c r="AI139" s="84" t="s">
        <v>3113</v>
      </c>
      <c r="AJ139" s="84" t="s">
        <v>1136</v>
      </c>
      <c r="AK139" s="84" t="s">
        <v>3113</v>
      </c>
    </row>
    <row r="140" spans="1:37" ht="84">
      <c r="A140" s="84">
        <v>135</v>
      </c>
      <c r="B140" s="85" t="s">
        <v>1180</v>
      </c>
      <c r="C140" s="73" t="s">
        <v>690</v>
      </c>
      <c r="D140" s="105" t="s">
        <v>691</v>
      </c>
      <c r="E140" s="84"/>
      <c r="F140" s="84" t="s">
        <v>1639</v>
      </c>
      <c r="G140" s="84" t="s">
        <v>3462</v>
      </c>
      <c r="H140" s="84" t="s">
        <v>3113</v>
      </c>
      <c r="I140" s="73" t="s">
        <v>1549</v>
      </c>
      <c r="J140" s="89" t="s">
        <v>692</v>
      </c>
      <c r="K140" s="88" t="s">
        <v>693</v>
      </c>
      <c r="L140" s="87">
        <v>90164</v>
      </c>
      <c r="M140" s="73">
        <v>1</v>
      </c>
      <c r="N140" s="87">
        <v>98602</v>
      </c>
      <c r="O140" s="90" t="s">
        <v>694</v>
      </c>
      <c r="P140" s="87"/>
      <c r="Q140" s="89"/>
      <c r="R140" s="87"/>
      <c r="S140" s="89"/>
      <c r="T140" s="73"/>
      <c r="U140" s="73"/>
      <c r="V140" s="73" t="s">
        <v>590</v>
      </c>
      <c r="W140" s="84" t="s">
        <v>3113</v>
      </c>
      <c r="X140" s="84" t="s">
        <v>3113</v>
      </c>
      <c r="Y140" s="84" t="s">
        <v>3113</v>
      </c>
      <c r="Z140" s="84" t="s">
        <v>3113</v>
      </c>
      <c r="AA140" s="84" t="s">
        <v>3113</v>
      </c>
      <c r="AB140" s="84" t="s">
        <v>3113</v>
      </c>
      <c r="AC140" s="84" t="s">
        <v>3113</v>
      </c>
      <c r="AD140" s="87">
        <v>98602</v>
      </c>
      <c r="AE140" s="84" t="s">
        <v>3113</v>
      </c>
      <c r="AF140" s="84" t="s">
        <v>3113</v>
      </c>
      <c r="AG140" s="84" t="s">
        <v>3113</v>
      </c>
      <c r="AH140" s="84" t="s">
        <v>3113</v>
      </c>
      <c r="AI140" s="84" t="s">
        <v>3113</v>
      </c>
      <c r="AJ140" s="84" t="s">
        <v>1136</v>
      </c>
      <c r="AK140" s="84" t="s">
        <v>3113</v>
      </c>
    </row>
    <row r="141" spans="1:37" ht="33.75">
      <c r="A141" s="84">
        <v>136</v>
      </c>
      <c r="B141" s="85" t="s">
        <v>1180</v>
      </c>
      <c r="C141" s="73" t="s">
        <v>695</v>
      </c>
      <c r="D141" s="105" t="s">
        <v>696</v>
      </c>
      <c r="E141" s="84"/>
      <c r="F141" s="84" t="s">
        <v>1639</v>
      </c>
      <c r="G141" s="84" t="s">
        <v>3462</v>
      </c>
      <c r="H141" s="84" t="s">
        <v>3113</v>
      </c>
      <c r="I141" s="73" t="s">
        <v>2556</v>
      </c>
      <c r="J141" s="73"/>
      <c r="K141" s="88"/>
      <c r="L141" s="87">
        <v>150410</v>
      </c>
      <c r="M141" s="73">
        <v>1</v>
      </c>
      <c r="N141" s="87">
        <v>181082.16</v>
      </c>
      <c r="O141" s="90" t="s">
        <v>697</v>
      </c>
      <c r="P141" s="87"/>
      <c r="Q141" s="89"/>
      <c r="R141" s="87"/>
      <c r="S141" s="89"/>
      <c r="T141" s="73"/>
      <c r="U141" s="73"/>
      <c r="V141" s="73" t="s">
        <v>577</v>
      </c>
      <c r="W141" s="84" t="s">
        <v>3113</v>
      </c>
      <c r="X141" s="84" t="s">
        <v>3113</v>
      </c>
      <c r="Y141" s="84" t="s">
        <v>3113</v>
      </c>
      <c r="Z141" s="84" t="s">
        <v>3113</v>
      </c>
      <c r="AA141" s="84" t="s">
        <v>3113</v>
      </c>
      <c r="AB141" s="84" t="s">
        <v>3113</v>
      </c>
      <c r="AC141" s="84" t="s">
        <v>3113</v>
      </c>
      <c r="AD141" s="87">
        <v>181082.16</v>
      </c>
      <c r="AE141" s="84" t="s">
        <v>3113</v>
      </c>
      <c r="AF141" s="84" t="s">
        <v>3113</v>
      </c>
      <c r="AG141" s="84" t="s">
        <v>3113</v>
      </c>
      <c r="AH141" s="84" t="s">
        <v>3113</v>
      </c>
      <c r="AI141" s="84" t="s">
        <v>3113</v>
      </c>
      <c r="AJ141" s="84" t="s">
        <v>1136</v>
      </c>
      <c r="AK141" s="84" t="s">
        <v>3113</v>
      </c>
    </row>
    <row r="142" spans="1:37" ht="73.5" customHeight="1">
      <c r="A142" s="84">
        <v>137</v>
      </c>
      <c r="B142" s="85" t="s">
        <v>1180</v>
      </c>
      <c r="C142" s="73" t="s">
        <v>698</v>
      </c>
      <c r="D142" s="7" t="s">
        <v>699</v>
      </c>
      <c r="E142" s="84" t="s">
        <v>386</v>
      </c>
      <c r="F142" s="86" t="s">
        <v>1640</v>
      </c>
      <c r="G142" s="84" t="s">
        <v>3100</v>
      </c>
      <c r="H142" s="84" t="s">
        <v>3113</v>
      </c>
      <c r="I142" s="73" t="s">
        <v>700</v>
      </c>
      <c r="J142" s="89" t="s">
        <v>701</v>
      </c>
      <c r="K142" s="88" t="s">
        <v>702</v>
      </c>
      <c r="L142" s="87">
        <v>25000</v>
      </c>
      <c r="M142" s="73">
        <v>8</v>
      </c>
      <c r="N142" s="98" t="s">
        <v>703</v>
      </c>
      <c r="O142" s="113" t="s">
        <v>704</v>
      </c>
      <c r="P142" s="98" t="s">
        <v>705</v>
      </c>
      <c r="Q142" s="109" t="s">
        <v>706</v>
      </c>
      <c r="R142" s="98" t="s">
        <v>707</v>
      </c>
      <c r="S142" s="109" t="s">
        <v>708</v>
      </c>
      <c r="T142" s="73"/>
      <c r="U142" s="73"/>
      <c r="V142" s="89" t="s">
        <v>709</v>
      </c>
      <c r="W142" s="84" t="s">
        <v>3113</v>
      </c>
      <c r="X142" s="84" t="s">
        <v>3113</v>
      </c>
      <c r="Y142" s="84" t="s">
        <v>3113</v>
      </c>
      <c r="Z142" s="84" t="s">
        <v>3113</v>
      </c>
      <c r="AA142" s="84" t="s">
        <v>3113</v>
      </c>
      <c r="AB142" s="84" t="s">
        <v>3113</v>
      </c>
      <c r="AC142" s="84" t="s">
        <v>3113</v>
      </c>
      <c r="AD142" s="87">
        <f>12993+4026</f>
        <v>17019</v>
      </c>
      <c r="AE142" s="84" t="s">
        <v>3113</v>
      </c>
      <c r="AF142" s="84" t="s">
        <v>3113</v>
      </c>
      <c r="AG142" s="84" t="s">
        <v>3113</v>
      </c>
      <c r="AH142" s="84" t="s">
        <v>3113</v>
      </c>
      <c r="AI142" s="84" t="s">
        <v>3113</v>
      </c>
      <c r="AJ142" s="84" t="s">
        <v>1136</v>
      </c>
      <c r="AK142" s="84" t="s">
        <v>3113</v>
      </c>
    </row>
    <row r="143" spans="1:37" ht="54" customHeight="1">
      <c r="A143" s="84">
        <v>138</v>
      </c>
      <c r="B143" s="91" t="s">
        <v>626</v>
      </c>
      <c r="C143" s="73" t="s">
        <v>710</v>
      </c>
      <c r="D143" s="4" t="s">
        <v>1817</v>
      </c>
      <c r="E143" s="84"/>
      <c r="F143" s="84" t="s">
        <v>1639</v>
      </c>
      <c r="G143" s="84" t="s">
        <v>3100</v>
      </c>
      <c r="H143" s="84" t="s">
        <v>3113</v>
      </c>
      <c r="I143" s="73" t="s">
        <v>2833</v>
      </c>
      <c r="J143" s="89" t="s">
        <v>1818</v>
      </c>
      <c r="K143" s="88" t="s">
        <v>1819</v>
      </c>
      <c r="L143" s="87">
        <v>46020</v>
      </c>
      <c r="M143" s="73">
        <v>2</v>
      </c>
      <c r="N143" s="87">
        <v>55550</v>
      </c>
      <c r="O143" s="90" t="s">
        <v>1820</v>
      </c>
      <c r="P143" s="87">
        <v>62000</v>
      </c>
      <c r="Q143" s="89" t="s">
        <v>1821</v>
      </c>
      <c r="R143" s="87">
        <v>55550</v>
      </c>
      <c r="S143" s="90" t="s">
        <v>1822</v>
      </c>
      <c r="T143" s="73"/>
      <c r="U143" s="73"/>
      <c r="V143" s="73" t="s">
        <v>1823</v>
      </c>
      <c r="W143" s="84" t="s">
        <v>3113</v>
      </c>
      <c r="X143" s="84" t="s">
        <v>3113</v>
      </c>
      <c r="Y143" s="84" t="s">
        <v>3113</v>
      </c>
      <c r="Z143" s="84" t="s">
        <v>3113</v>
      </c>
      <c r="AA143" s="84" t="s">
        <v>3113</v>
      </c>
      <c r="AB143" s="84" t="s">
        <v>3113</v>
      </c>
      <c r="AC143" s="84" t="s">
        <v>3113</v>
      </c>
      <c r="AD143" s="87">
        <v>55550</v>
      </c>
      <c r="AE143" s="84" t="s">
        <v>3113</v>
      </c>
      <c r="AF143" s="84" t="s">
        <v>3113</v>
      </c>
      <c r="AG143" s="84" t="s">
        <v>3113</v>
      </c>
      <c r="AH143" s="84" t="s">
        <v>3113</v>
      </c>
      <c r="AI143" s="84" t="s">
        <v>3113</v>
      </c>
      <c r="AJ143" s="84" t="s">
        <v>1136</v>
      </c>
      <c r="AK143" s="84" t="s">
        <v>3113</v>
      </c>
    </row>
    <row r="144" spans="1:37" ht="49.5" customHeight="1">
      <c r="A144" s="84">
        <v>139</v>
      </c>
      <c r="B144" s="91" t="s">
        <v>407</v>
      </c>
      <c r="C144" s="73" t="s">
        <v>1824</v>
      </c>
      <c r="D144" s="24" t="s">
        <v>1825</v>
      </c>
      <c r="E144" s="84" t="s">
        <v>1769</v>
      </c>
      <c r="F144" s="86" t="s">
        <v>1640</v>
      </c>
      <c r="G144" s="84" t="s">
        <v>1644</v>
      </c>
      <c r="H144" s="84" t="s">
        <v>3113</v>
      </c>
      <c r="I144" s="126" t="s">
        <v>559</v>
      </c>
      <c r="J144" s="92" t="s">
        <v>1826</v>
      </c>
      <c r="K144" s="88" t="s">
        <v>2786</v>
      </c>
      <c r="L144" s="87">
        <v>238356.52</v>
      </c>
      <c r="M144" s="84" t="s">
        <v>3113</v>
      </c>
      <c r="N144" s="84" t="s">
        <v>3113</v>
      </c>
      <c r="O144" s="88" t="s">
        <v>524</v>
      </c>
      <c r="P144" s="87"/>
      <c r="Q144" s="89"/>
      <c r="R144" s="87"/>
      <c r="S144" s="89"/>
      <c r="T144" s="73"/>
      <c r="U144" s="73"/>
      <c r="V144" s="73"/>
      <c r="W144" s="84" t="s">
        <v>3113</v>
      </c>
      <c r="X144" s="84" t="s">
        <v>3113</v>
      </c>
      <c r="Y144" s="84" t="s">
        <v>3113</v>
      </c>
      <c r="Z144" s="84" t="s">
        <v>3113</v>
      </c>
      <c r="AA144" s="84" t="s">
        <v>3113</v>
      </c>
      <c r="AB144" s="84" t="s">
        <v>3113</v>
      </c>
      <c r="AC144" s="84" t="s">
        <v>3113</v>
      </c>
      <c r="AD144" s="84" t="s">
        <v>3113</v>
      </c>
      <c r="AE144" s="84" t="s">
        <v>3113</v>
      </c>
      <c r="AF144" s="84" t="s">
        <v>3113</v>
      </c>
      <c r="AG144" s="84" t="s">
        <v>3113</v>
      </c>
      <c r="AH144" s="84" t="s">
        <v>3113</v>
      </c>
      <c r="AI144" s="84" t="s">
        <v>3113</v>
      </c>
      <c r="AJ144" s="84" t="s">
        <v>3113</v>
      </c>
      <c r="AK144" s="84" t="s">
        <v>3113</v>
      </c>
    </row>
    <row r="145" spans="1:37" ht="30.75" customHeight="1">
      <c r="A145" s="84">
        <v>140</v>
      </c>
      <c r="B145" s="85" t="s">
        <v>1180</v>
      </c>
      <c r="C145" s="73" t="s">
        <v>1827</v>
      </c>
      <c r="D145" s="24" t="s">
        <v>1828</v>
      </c>
      <c r="E145" s="84"/>
      <c r="F145" s="86" t="s">
        <v>1640</v>
      </c>
      <c r="G145" s="84" t="s">
        <v>3100</v>
      </c>
      <c r="H145" s="84" t="s">
        <v>3113</v>
      </c>
      <c r="I145" s="84" t="s">
        <v>3113</v>
      </c>
      <c r="J145" s="84" t="s">
        <v>3113</v>
      </c>
      <c r="K145" s="84" t="s">
        <v>3113</v>
      </c>
      <c r="L145" s="87">
        <v>20600</v>
      </c>
      <c r="M145" s="84" t="s">
        <v>3113</v>
      </c>
      <c r="N145" s="84" t="s">
        <v>3113</v>
      </c>
      <c r="O145" s="88" t="s">
        <v>3433</v>
      </c>
      <c r="P145" s="87"/>
      <c r="Q145" s="89"/>
      <c r="R145" s="87"/>
      <c r="S145" s="89"/>
      <c r="T145" s="73"/>
      <c r="U145" s="73"/>
      <c r="V145" s="73"/>
      <c r="W145" s="84" t="s">
        <v>3113</v>
      </c>
      <c r="X145" s="84" t="s">
        <v>3113</v>
      </c>
      <c r="Y145" s="84" t="s">
        <v>3113</v>
      </c>
      <c r="Z145" s="84" t="s">
        <v>3113</v>
      </c>
      <c r="AA145" s="84" t="s">
        <v>3113</v>
      </c>
      <c r="AB145" s="84" t="s">
        <v>3113</v>
      </c>
      <c r="AC145" s="84" t="s">
        <v>3113</v>
      </c>
      <c r="AD145" s="84" t="s">
        <v>3113</v>
      </c>
      <c r="AE145" s="84" t="s">
        <v>3113</v>
      </c>
      <c r="AF145" s="84" t="s">
        <v>3113</v>
      </c>
      <c r="AG145" s="84" t="s">
        <v>3113</v>
      </c>
      <c r="AH145" s="84" t="s">
        <v>3113</v>
      </c>
      <c r="AI145" s="84" t="s">
        <v>3113</v>
      </c>
      <c r="AJ145" s="84" t="s">
        <v>3113</v>
      </c>
      <c r="AK145" s="84" t="s">
        <v>3113</v>
      </c>
    </row>
    <row r="146" spans="1:37" ht="57.75" customHeight="1">
      <c r="A146" s="84">
        <v>141</v>
      </c>
      <c r="B146" s="85" t="s">
        <v>1180</v>
      </c>
      <c r="C146" s="73" t="s">
        <v>1829</v>
      </c>
      <c r="D146" s="7" t="s">
        <v>1830</v>
      </c>
      <c r="E146" s="84" t="s">
        <v>4865</v>
      </c>
      <c r="F146" s="84" t="s">
        <v>1639</v>
      </c>
      <c r="G146" s="84" t="s">
        <v>1642</v>
      </c>
      <c r="H146" s="84" t="s">
        <v>3113</v>
      </c>
      <c r="I146" s="73" t="s">
        <v>1831</v>
      </c>
      <c r="J146" s="89" t="s">
        <v>1832</v>
      </c>
      <c r="K146" s="123" t="s">
        <v>1833</v>
      </c>
      <c r="L146" s="87">
        <v>129703</v>
      </c>
      <c r="M146" s="73">
        <v>3</v>
      </c>
      <c r="N146" s="84" t="s">
        <v>3113</v>
      </c>
      <c r="O146" s="88" t="s">
        <v>1834</v>
      </c>
      <c r="P146" s="87"/>
      <c r="Q146" s="89"/>
      <c r="R146" s="87"/>
      <c r="S146" s="89"/>
      <c r="T146" s="89" t="s">
        <v>1835</v>
      </c>
      <c r="U146" s="73"/>
      <c r="V146" s="73"/>
      <c r="W146" s="84" t="s">
        <v>3113</v>
      </c>
      <c r="X146" s="84" t="s">
        <v>3113</v>
      </c>
      <c r="Y146" s="84" t="s">
        <v>3113</v>
      </c>
      <c r="Z146" s="84" t="s">
        <v>3113</v>
      </c>
      <c r="AA146" s="84" t="s">
        <v>3113</v>
      </c>
      <c r="AB146" s="84" t="s">
        <v>3113</v>
      </c>
      <c r="AC146" s="84" t="s">
        <v>3113</v>
      </c>
      <c r="AD146" s="84" t="s">
        <v>3113</v>
      </c>
      <c r="AE146" s="84" t="s">
        <v>3113</v>
      </c>
      <c r="AF146" s="84" t="s">
        <v>3113</v>
      </c>
      <c r="AG146" s="84" t="s">
        <v>3113</v>
      </c>
      <c r="AH146" s="84" t="s">
        <v>3113</v>
      </c>
      <c r="AI146" s="84" t="s">
        <v>3113</v>
      </c>
      <c r="AJ146" s="84" t="s">
        <v>3113</v>
      </c>
      <c r="AK146" s="84" t="s">
        <v>3113</v>
      </c>
    </row>
    <row r="147" spans="1:37" ht="42.75" customHeight="1">
      <c r="A147" s="84">
        <v>142</v>
      </c>
      <c r="B147" s="85" t="s">
        <v>1180</v>
      </c>
      <c r="C147" s="73" t="s">
        <v>1836</v>
      </c>
      <c r="D147" s="24" t="s">
        <v>1837</v>
      </c>
      <c r="E147" s="84"/>
      <c r="F147" s="84" t="s">
        <v>1639</v>
      </c>
      <c r="G147" s="84" t="s">
        <v>3462</v>
      </c>
      <c r="H147" s="84" t="s">
        <v>3113</v>
      </c>
      <c r="I147" s="73" t="s">
        <v>2859</v>
      </c>
      <c r="J147" s="89" t="s">
        <v>1838</v>
      </c>
      <c r="K147" s="93" t="s">
        <v>2786</v>
      </c>
      <c r="L147" s="87">
        <v>95000</v>
      </c>
      <c r="M147" s="73">
        <v>1</v>
      </c>
      <c r="N147" s="87">
        <v>92171</v>
      </c>
      <c r="O147" s="106" t="s">
        <v>1839</v>
      </c>
      <c r="P147" s="87"/>
      <c r="Q147" s="89"/>
      <c r="R147" s="87"/>
      <c r="S147" s="89"/>
      <c r="T147" s="73"/>
      <c r="U147" s="73"/>
      <c r="V147" s="73" t="s">
        <v>2610</v>
      </c>
      <c r="W147" s="84" t="s">
        <v>3113</v>
      </c>
      <c r="X147" s="84" t="s">
        <v>3113</v>
      </c>
      <c r="Y147" s="84" t="s">
        <v>3113</v>
      </c>
      <c r="Z147" s="84" t="s">
        <v>3113</v>
      </c>
      <c r="AA147" s="84" t="s">
        <v>3113</v>
      </c>
      <c r="AB147" s="84" t="s">
        <v>3113</v>
      </c>
      <c r="AC147" s="84" t="s">
        <v>3113</v>
      </c>
      <c r="AD147" s="87">
        <v>92171</v>
      </c>
      <c r="AE147" s="84" t="s">
        <v>3113</v>
      </c>
      <c r="AF147" s="84" t="s">
        <v>3113</v>
      </c>
      <c r="AG147" s="84" t="s">
        <v>3113</v>
      </c>
      <c r="AH147" s="84" t="s">
        <v>3113</v>
      </c>
      <c r="AI147" s="84" t="s">
        <v>3113</v>
      </c>
      <c r="AJ147" s="84" t="s">
        <v>1136</v>
      </c>
      <c r="AK147" s="84" t="s">
        <v>3113</v>
      </c>
    </row>
    <row r="148" spans="1:37" ht="36">
      <c r="A148" s="84">
        <v>143</v>
      </c>
      <c r="B148" s="91" t="s">
        <v>3482</v>
      </c>
      <c r="C148" s="73" t="s">
        <v>1840</v>
      </c>
      <c r="D148" s="24" t="s">
        <v>1841</v>
      </c>
      <c r="E148" s="84"/>
      <c r="F148" s="86" t="s">
        <v>1640</v>
      </c>
      <c r="G148" s="84" t="s">
        <v>3100</v>
      </c>
      <c r="H148" s="84" t="s">
        <v>3113</v>
      </c>
      <c r="I148" s="73" t="s">
        <v>2641</v>
      </c>
      <c r="J148" s="89" t="s">
        <v>1842</v>
      </c>
      <c r="K148" s="123" t="s">
        <v>2516</v>
      </c>
      <c r="L148" s="87">
        <v>188524.6</v>
      </c>
      <c r="M148" s="73">
        <v>1</v>
      </c>
      <c r="N148" s="84" t="s">
        <v>3113</v>
      </c>
      <c r="O148" s="88" t="s">
        <v>629</v>
      </c>
      <c r="P148" s="87"/>
      <c r="Q148" s="89"/>
      <c r="R148" s="87"/>
      <c r="S148" s="89"/>
      <c r="T148" s="73"/>
      <c r="U148" s="73"/>
      <c r="V148" s="73"/>
      <c r="W148" s="84" t="s">
        <v>3113</v>
      </c>
      <c r="X148" s="84" t="s">
        <v>3113</v>
      </c>
      <c r="Y148" s="84" t="s">
        <v>3113</v>
      </c>
      <c r="Z148" s="84" t="s">
        <v>3113</v>
      </c>
      <c r="AA148" s="84" t="s">
        <v>3113</v>
      </c>
      <c r="AB148" s="84" t="s">
        <v>3113</v>
      </c>
      <c r="AC148" s="84" t="s">
        <v>3113</v>
      </c>
      <c r="AD148" s="84" t="s">
        <v>3113</v>
      </c>
      <c r="AE148" s="84" t="s">
        <v>3113</v>
      </c>
      <c r="AF148" s="84" t="s">
        <v>3113</v>
      </c>
      <c r="AG148" s="84" t="s">
        <v>3113</v>
      </c>
      <c r="AH148" s="84" t="s">
        <v>3113</v>
      </c>
      <c r="AI148" s="84" t="s">
        <v>3113</v>
      </c>
      <c r="AJ148" s="84" t="s">
        <v>3113</v>
      </c>
      <c r="AK148" s="84" t="s">
        <v>3113</v>
      </c>
    </row>
    <row r="149" spans="1:37" ht="48">
      <c r="A149" s="84">
        <v>144</v>
      </c>
      <c r="B149" s="85" t="s">
        <v>1180</v>
      </c>
      <c r="C149" s="73" t="s">
        <v>1843</v>
      </c>
      <c r="D149" s="7" t="s">
        <v>1844</v>
      </c>
      <c r="E149" s="84" t="s">
        <v>1845</v>
      </c>
      <c r="F149" s="86" t="s">
        <v>1640</v>
      </c>
      <c r="G149" s="84" t="s">
        <v>1642</v>
      </c>
      <c r="H149" s="84" t="s">
        <v>3113</v>
      </c>
      <c r="I149" s="73" t="s">
        <v>1823</v>
      </c>
      <c r="J149" s="89" t="s">
        <v>1846</v>
      </c>
      <c r="K149" s="88" t="s">
        <v>2786</v>
      </c>
      <c r="L149" s="87">
        <v>196721.31</v>
      </c>
      <c r="M149" s="73">
        <v>2</v>
      </c>
      <c r="N149" s="87">
        <v>223570.32</v>
      </c>
      <c r="O149" s="90" t="s">
        <v>1847</v>
      </c>
      <c r="P149" s="87">
        <v>231976</v>
      </c>
      <c r="Q149" s="89" t="s">
        <v>1848</v>
      </c>
      <c r="R149" s="87">
        <v>223570.32</v>
      </c>
      <c r="S149" s="90" t="s">
        <v>1849</v>
      </c>
      <c r="T149" s="73"/>
      <c r="U149" s="73"/>
      <c r="V149" s="73" t="s">
        <v>1850</v>
      </c>
      <c r="W149" s="84" t="s">
        <v>3113</v>
      </c>
      <c r="X149" s="84" t="s">
        <v>3113</v>
      </c>
      <c r="Y149" s="84" t="s">
        <v>3113</v>
      </c>
      <c r="Z149" s="84" t="s">
        <v>3113</v>
      </c>
      <c r="AA149" s="84" t="s">
        <v>3113</v>
      </c>
      <c r="AB149" s="84" t="s">
        <v>3113</v>
      </c>
      <c r="AC149" s="84" t="s">
        <v>3113</v>
      </c>
      <c r="AD149" s="87">
        <v>223570.32</v>
      </c>
      <c r="AE149" s="84" t="s">
        <v>3113</v>
      </c>
      <c r="AF149" s="84" t="s">
        <v>3113</v>
      </c>
      <c r="AG149" s="84" t="s">
        <v>3113</v>
      </c>
      <c r="AH149" s="84" t="s">
        <v>3113</v>
      </c>
      <c r="AI149" s="84" t="s">
        <v>3113</v>
      </c>
      <c r="AJ149" s="84" t="s">
        <v>1136</v>
      </c>
      <c r="AK149" s="84" t="s">
        <v>3113</v>
      </c>
    </row>
    <row r="150" spans="1:37" ht="42.75" customHeight="1">
      <c r="A150" s="84">
        <v>145</v>
      </c>
      <c r="B150" s="85" t="s">
        <v>1180</v>
      </c>
      <c r="C150" s="73" t="s">
        <v>1851</v>
      </c>
      <c r="D150" s="7" t="s">
        <v>1852</v>
      </c>
      <c r="E150" s="84" t="s">
        <v>1853</v>
      </c>
      <c r="F150" s="86" t="s">
        <v>1640</v>
      </c>
      <c r="G150" s="84" t="s">
        <v>1642</v>
      </c>
      <c r="H150" s="84" t="s">
        <v>3113</v>
      </c>
      <c r="I150" s="73" t="s">
        <v>1854</v>
      </c>
      <c r="J150" s="89" t="s">
        <v>1855</v>
      </c>
      <c r="K150" s="88" t="s">
        <v>1856</v>
      </c>
      <c r="L150" s="87">
        <v>70500</v>
      </c>
      <c r="M150" s="73">
        <v>2</v>
      </c>
      <c r="N150" s="87">
        <v>71370</v>
      </c>
      <c r="O150" s="106" t="s">
        <v>1857</v>
      </c>
      <c r="P150" s="87">
        <v>102480</v>
      </c>
      <c r="Q150" s="89" t="s">
        <v>1858</v>
      </c>
      <c r="R150" s="87">
        <v>71370</v>
      </c>
      <c r="S150" s="106" t="s">
        <v>1859</v>
      </c>
      <c r="T150" s="73"/>
      <c r="U150" s="73"/>
      <c r="V150" s="73" t="s">
        <v>1860</v>
      </c>
      <c r="W150" s="84" t="s">
        <v>3113</v>
      </c>
      <c r="X150" s="84" t="s">
        <v>3113</v>
      </c>
      <c r="Y150" s="84" t="s">
        <v>3113</v>
      </c>
      <c r="Z150" s="84" t="s">
        <v>3113</v>
      </c>
      <c r="AA150" s="84" t="s">
        <v>3113</v>
      </c>
      <c r="AB150" s="84" t="s">
        <v>3113</v>
      </c>
      <c r="AC150" s="84" t="s">
        <v>3113</v>
      </c>
      <c r="AD150" s="87">
        <v>71370</v>
      </c>
      <c r="AE150" s="84" t="s">
        <v>3113</v>
      </c>
      <c r="AF150" s="84" t="s">
        <v>3113</v>
      </c>
      <c r="AG150" s="84" t="s">
        <v>3113</v>
      </c>
      <c r="AH150" s="84" t="s">
        <v>3113</v>
      </c>
      <c r="AI150" s="84" t="s">
        <v>3113</v>
      </c>
      <c r="AJ150" s="84" t="s">
        <v>1136</v>
      </c>
      <c r="AK150" s="84" t="s">
        <v>3113</v>
      </c>
    </row>
    <row r="151" spans="1:37" ht="40.5" customHeight="1">
      <c r="A151" s="84">
        <v>146</v>
      </c>
      <c r="B151" s="91" t="s">
        <v>1861</v>
      </c>
      <c r="C151" s="73" t="s">
        <v>1862</v>
      </c>
      <c r="D151" s="24" t="s">
        <v>1863</v>
      </c>
      <c r="E151" s="84"/>
      <c r="F151" s="84" t="s">
        <v>1639</v>
      </c>
      <c r="G151" s="84" t="s">
        <v>1642</v>
      </c>
      <c r="H151" s="84" t="s">
        <v>3113</v>
      </c>
      <c r="I151" s="73" t="s">
        <v>590</v>
      </c>
      <c r="J151" s="89" t="s">
        <v>1864</v>
      </c>
      <c r="K151" s="88" t="s">
        <v>1865</v>
      </c>
      <c r="L151" s="87">
        <v>35246</v>
      </c>
      <c r="M151" s="84" t="s">
        <v>3113</v>
      </c>
      <c r="N151" s="84" t="s">
        <v>3113</v>
      </c>
      <c r="O151" s="88" t="s">
        <v>1560</v>
      </c>
      <c r="P151" s="87"/>
      <c r="Q151" s="89"/>
      <c r="R151" s="87"/>
      <c r="S151" s="89"/>
      <c r="T151" s="73"/>
      <c r="U151" s="73"/>
      <c r="V151" s="73"/>
      <c r="W151" s="84" t="s">
        <v>3113</v>
      </c>
      <c r="X151" s="84" t="s">
        <v>3113</v>
      </c>
      <c r="Y151" s="84" t="s">
        <v>3113</v>
      </c>
      <c r="Z151" s="84" t="s">
        <v>3113</v>
      </c>
      <c r="AA151" s="84" t="s">
        <v>3113</v>
      </c>
      <c r="AB151" s="84" t="s">
        <v>3113</v>
      </c>
      <c r="AC151" s="84" t="s">
        <v>3113</v>
      </c>
      <c r="AD151" s="84" t="s">
        <v>3113</v>
      </c>
      <c r="AE151" s="84" t="s">
        <v>3113</v>
      </c>
      <c r="AF151" s="84" t="s">
        <v>3113</v>
      </c>
      <c r="AG151" s="84" t="s">
        <v>3113</v>
      </c>
      <c r="AH151" s="84" t="s">
        <v>3113</v>
      </c>
      <c r="AI151" s="84" t="s">
        <v>3113</v>
      </c>
      <c r="AJ151" s="84" t="s">
        <v>3113</v>
      </c>
      <c r="AK151" s="84" t="s">
        <v>3113</v>
      </c>
    </row>
    <row r="152" spans="1:37" ht="111" customHeight="1">
      <c r="A152" s="84">
        <v>147</v>
      </c>
      <c r="B152" s="85" t="s">
        <v>1180</v>
      </c>
      <c r="C152" s="73" t="s">
        <v>1866</v>
      </c>
      <c r="D152" s="3" t="s">
        <v>1867</v>
      </c>
      <c r="E152" s="84" t="s">
        <v>4321</v>
      </c>
      <c r="F152" s="86" t="s">
        <v>1640</v>
      </c>
      <c r="G152" s="84" t="s">
        <v>1642</v>
      </c>
      <c r="H152" s="84" t="s">
        <v>3113</v>
      </c>
      <c r="I152" s="73" t="s">
        <v>1868</v>
      </c>
      <c r="J152" s="89" t="s">
        <v>1869</v>
      </c>
      <c r="K152" s="88" t="s">
        <v>2480</v>
      </c>
      <c r="L152" s="87">
        <v>235000</v>
      </c>
      <c r="M152" s="73">
        <v>5</v>
      </c>
      <c r="N152" s="117" t="s">
        <v>1870</v>
      </c>
      <c r="O152" s="90" t="s">
        <v>1871</v>
      </c>
      <c r="P152" s="98" t="s">
        <v>549</v>
      </c>
      <c r="Q152" s="73"/>
      <c r="R152" s="98" t="s">
        <v>549</v>
      </c>
      <c r="S152" s="89"/>
      <c r="T152" s="73"/>
      <c r="U152" s="73"/>
      <c r="V152" s="89" t="s">
        <v>1872</v>
      </c>
      <c r="W152" s="84" t="s">
        <v>3113</v>
      </c>
      <c r="X152" s="84" t="s">
        <v>3113</v>
      </c>
      <c r="Y152" s="84" t="s">
        <v>3113</v>
      </c>
      <c r="Z152" s="84" t="s">
        <v>3113</v>
      </c>
      <c r="AA152" s="84" t="s">
        <v>3113</v>
      </c>
      <c r="AB152" s="84" t="s">
        <v>3113</v>
      </c>
      <c r="AC152" s="84" t="s">
        <v>3113</v>
      </c>
      <c r="AD152" s="87">
        <f>135434.57+35016.44+28032.18</f>
        <v>198483.19</v>
      </c>
      <c r="AE152" s="86" t="s">
        <v>3113</v>
      </c>
      <c r="AF152" s="86" t="s">
        <v>3113</v>
      </c>
      <c r="AG152" s="86" t="s">
        <v>3113</v>
      </c>
      <c r="AH152" s="86" t="s">
        <v>3113</v>
      </c>
      <c r="AI152" s="86" t="s">
        <v>3113</v>
      </c>
      <c r="AJ152" s="84" t="s">
        <v>3118</v>
      </c>
      <c r="AK152" s="94">
        <v>5793.3</v>
      </c>
    </row>
    <row r="153" spans="1:37" ht="36">
      <c r="A153" s="84">
        <v>148</v>
      </c>
      <c r="B153" s="91" t="s">
        <v>3482</v>
      </c>
      <c r="C153" s="73" t="s">
        <v>1873</v>
      </c>
      <c r="D153" s="105" t="s">
        <v>1874</v>
      </c>
      <c r="E153" s="84"/>
      <c r="F153" s="84" t="s">
        <v>1639</v>
      </c>
      <c r="G153" s="84" t="s">
        <v>1642</v>
      </c>
      <c r="H153" s="84" t="s">
        <v>3113</v>
      </c>
      <c r="I153" s="73" t="s">
        <v>2747</v>
      </c>
      <c r="J153" s="89" t="s">
        <v>1875</v>
      </c>
      <c r="K153" s="88" t="s">
        <v>2250</v>
      </c>
      <c r="L153" s="87">
        <v>122950</v>
      </c>
      <c r="M153" s="73">
        <v>2</v>
      </c>
      <c r="N153" s="84" t="s">
        <v>3113</v>
      </c>
      <c r="O153" s="88" t="s">
        <v>1834</v>
      </c>
      <c r="P153" s="87"/>
      <c r="Q153" s="89"/>
      <c r="R153" s="87"/>
      <c r="S153" s="89"/>
      <c r="T153" s="73" t="s">
        <v>1876</v>
      </c>
      <c r="U153" s="89" t="s">
        <v>1877</v>
      </c>
      <c r="V153" s="73"/>
      <c r="W153" s="84" t="s">
        <v>3113</v>
      </c>
      <c r="X153" s="84" t="s">
        <v>3113</v>
      </c>
      <c r="Y153" s="84" t="s">
        <v>3113</v>
      </c>
      <c r="Z153" s="84" t="s">
        <v>3113</v>
      </c>
      <c r="AA153" s="84" t="s">
        <v>3113</v>
      </c>
      <c r="AB153" s="84" t="s">
        <v>3113</v>
      </c>
      <c r="AC153" s="84" t="s">
        <v>3113</v>
      </c>
      <c r="AD153" s="84" t="s">
        <v>3113</v>
      </c>
      <c r="AE153" s="84" t="s">
        <v>3113</v>
      </c>
      <c r="AF153" s="84" t="s">
        <v>3113</v>
      </c>
      <c r="AG153" s="84" t="s">
        <v>3113</v>
      </c>
      <c r="AH153" s="84" t="s">
        <v>3113</v>
      </c>
      <c r="AI153" s="84" t="s">
        <v>3113</v>
      </c>
      <c r="AJ153" s="84" t="s">
        <v>3113</v>
      </c>
      <c r="AK153" s="84" t="s">
        <v>3113</v>
      </c>
    </row>
    <row r="154" spans="1:37" ht="61.5" customHeight="1">
      <c r="A154" s="84">
        <v>149</v>
      </c>
      <c r="B154" s="85" t="s">
        <v>1180</v>
      </c>
      <c r="C154" s="73" t="s">
        <v>1878</v>
      </c>
      <c r="D154" s="7" t="s">
        <v>1879</v>
      </c>
      <c r="E154" s="84" t="s">
        <v>1880</v>
      </c>
      <c r="F154" s="86" t="s">
        <v>1640</v>
      </c>
      <c r="G154" s="84" t="s">
        <v>3100</v>
      </c>
      <c r="H154" s="84" t="s">
        <v>3113</v>
      </c>
      <c r="I154" s="73" t="s">
        <v>1823</v>
      </c>
      <c r="J154" s="89" t="s">
        <v>1881</v>
      </c>
      <c r="K154" s="93" t="s">
        <v>1882</v>
      </c>
      <c r="L154" s="87">
        <v>26100</v>
      </c>
      <c r="M154" s="73">
        <v>5</v>
      </c>
      <c r="N154" s="112" t="s">
        <v>1883</v>
      </c>
      <c r="O154" s="113" t="s">
        <v>1884</v>
      </c>
      <c r="P154" s="112" t="s">
        <v>1885</v>
      </c>
      <c r="Q154" s="106" t="s">
        <v>1886</v>
      </c>
      <c r="R154" s="112" t="s">
        <v>1883</v>
      </c>
      <c r="S154" s="113" t="s">
        <v>1884</v>
      </c>
      <c r="T154" s="73"/>
      <c r="U154" s="73"/>
      <c r="V154" s="73" t="s">
        <v>2747</v>
      </c>
      <c r="W154" s="84" t="s">
        <v>3113</v>
      </c>
      <c r="X154" s="84" t="s">
        <v>3113</v>
      </c>
      <c r="Y154" s="84" t="s">
        <v>3113</v>
      </c>
      <c r="Z154" s="84" t="s">
        <v>3113</v>
      </c>
      <c r="AA154" s="84" t="s">
        <v>3113</v>
      </c>
      <c r="AB154" s="84" t="s">
        <v>3113</v>
      </c>
      <c r="AC154" s="84" t="s">
        <v>3113</v>
      </c>
      <c r="AD154" s="87">
        <f>6100+24644</f>
        <v>30744</v>
      </c>
      <c r="AE154" s="84" t="s">
        <v>3113</v>
      </c>
      <c r="AF154" s="84" t="s">
        <v>3113</v>
      </c>
      <c r="AG154" s="84" t="s">
        <v>3113</v>
      </c>
      <c r="AH154" s="84" t="s">
        <v>3113</v>
      </c>
      <c r="AI154" s="84" t="s">
        <v>3113</v>
      </c>
      <c r="AJ154" s="84" t="s">
        <v>1136</v>
      </c>
      <c r="AK154" s="84" t="s">
        <v>3113</v>
      </c>
    </row>
    <row r="155" spans="1:37" ht="51" customHeight="1">
      <c r="A155" s="84">
        <v>150</v>
      </c>
      <c r="B155" s="85" t="s">
        <v>1180</v>
      </c>
      <c r="C155" s="73" t="s">
        <v>1887</v>
      </c>
      <c r="D155" s="24" t="s">
        <v>1888</v>
      </c>
      <c r="E155" s="84" t="s">
        <v>1889</v>
      </c>
      <c r="F155" s="86" t="s">
        <v>1640</v>
      </c>
      <c r="G155" s="84" t="s">
        <v>1642</v>
      </c>
      <c r="H155" s="84" t="s">
        <v>3113</v>
      </c>
      <c r="I155" s="73" t="s">
        <v>528</v>
      </c>
      <c r="J155" s="89" t="s">
        <v>1890</v>
      </c>
      <c r="K155" s="88" t="s">
        <v>2786</v>
      </c>
      <c r="L155" s="87">
        <v>98360.66</v>
      </c>
      <c r="M155" s="73">
        <v>1</v>
      </c>
      <c r="N155" s="87">
        <v>115900</v>
      </c>
      <c r="O155" s="106" t="s">
        <v>1891</v>
      </c>
      <c r="P155" s="87"/>
      <c r="Q155" s="89"/>
      <c r="R155" s="87"/>
      <c r="S155" s="89"/>
      <c r="T155" s="73"/>
      <c r="U155" s="73"/>
      <c r="V155" s="73" t="s">
        <v>1892</v>
      </c>
      <c r="W155" s="84" t="s">
        <v>3113</v>
      </c>
      <c r="X155" s="84" t="s">
        <v>3113</v>
      </c>
      <c r="Y155" s="84" t="s">
        <v>3113</v>
      </c>
      <c r="Z155" s="84" t="s">
        <v>3113</v>
      </c>
      <c r="AA155" s="84" t="s">
        <v>3113</v>
      </c>
      <c r="AB155" s="84" t="s">
        <v>3113</v>
      </c>
      <c r="AC155" s="84" t="s">
        <v>3113</v>
      </c>
      <c r="AD155" s="87">
        <v>115900</v>
      </c>
      <c r="AE155" s="84" t="s">
        <v>3113</v>
      </c>
      <c r="AF155" s="84" t="s">
        <v>3113</v>
      </c>
      <c r="AG155" s="84" t="s">
        <v>3113</v>
      </c>
      <c r="AH155" s="84" t="s">
        <v>3113</v>
      </c>
      <c r="AI155" s="84" t="s">
        <v>3113</v>
      </c>
      <c r="AJ155" s="84" t="s">
        <v>1136</v>
      </c>
      <c r="AK155" s="84" t="s">
        <v>3113</v>
      </c>
    </row>
    <row r="156" spans="1:37" ht="203.25" customHeight="1">
      <c r="A156" s="84">
        <v>151</v>
      </c>
      <c r="B156" s="85" t="s">
        <v>1180</v>
      </c>
      <c r="C156" s="73" t="s">
        <v>1893</v>
      </c>
      <c r="D156" s="7" t="s">
        <v>1894</v>
      </c>
      <c r="E156" s="84" t="s">
        <v>1895</v>
      </c>
      <c r="F156" s="86" t="s">
        <v>1640</v>
      </c>
      <c r="G156" s="84" t="s">
        <v>1642</v>
      </c>
      <c r="H156" s="89" t="s">
        <v>1896</v>
      </c>
      <c r="I156" s="73" t="s">
        <v>508</v>
      </c>
      <c r="J156" s="89" t="s">
        <v>1897</v>
      </c>
      <c r="K156" s="88" t="s">
        <v>4301</v>
      </c>
      <c r="L156" s="87">
        <v>2022131.15</v>
      </c>
      <c r="M156" s="73">
        <v>5</v>
      </c>
      <c r="N156" s="127" t="s">
        <v>1898</v>
      </c>
      <c r="O156" s="106" t="s">
        <v>1899</v>
      </c>
      <c r="P156" s="128" t="s">
        <v>1900</v>
      </c>
      <c r="Q156" s="90" t="s">
        <v>1901</v>
      </c>
      <c r="R156" s="128" t="s">
        <v>1902</v>
      </c>
      <c r="S156" s="90" t="s">
        <v>1903</v>
      </c>
      <c r="T156" s="89" t="s">
        <v>1904</v>
      </c>
      <c r="U156" s="73"/>
      <c r="V156" s="89" t="s">
        <v>1905</v>
      </c>
      <c r="W156" s="84" t="s">
        <v>3113</v>
      </c>
      <c r="X156" s="84" t="s">
        <v>3113</v>
      </c>
      <c r="Y156" s="84" t="s">
        <v>3113</v>
      </c>
      <c r="Z156" s="84" t="s">
        <v>3113</v>
      </c>
      <c r="AA156" s="84" t="s">
        <v>3113</v>
      </c>
      <c r="AB156" s="84" t="s">
        <v>3113</v>
      </c>
      <c r="AC156" s="84" t="s">
        <v>3113</v>
      </c>
      <c r="AD156" s="87">
        <f>463882.14+49950.46+79568.6+1861549.2</f>
        <v>2454950.4</v>
      </c>
      <c r="AE156" s="84" t="s">
        <v>3113</v>
      </c>
      <c r="AF156" s="84" t="s">
        <v>3113</v>
      </c>
      <c r="AG156" s="107" t="s">
        <v>1906</v>
      </c>
      <c r="AH156" s="95" t="s">
        <v>1907</v>
      </c>
      <c r="AI156" s="84" t="s">
        <v>3113</v>
      </c>
      <c r="AJ156" s="84" t="s">
        <v>1136</v>
      </c>
      <c r="AK156" s="84" t="s">
        <v>3113</v>
      </c>
    </row>
    <row r="157" spans="1:37" ht="36">
      <c r="A157" s="84">
        <v>152</v>
      </c>
      <c r="B157" s="85" t="s">
        <v>1180</v>
      </c>
      <c r="C157" s="73" t="s">
        <v>1908</v>
      </c>
      <c r="D157" s="24" t="s">
        <v>1909</v>
      </c>
      <c r="E157" s="84"/>
      <c r="F157" s="84" t="s">
        <v>1639</v>
      </c>
      <c r="G157" s="84" t="s">
        <v>3462</v>
      </c>
      <c r="H157" s="84" t="s">
        <v>3113</v>
      </c>
      <c r="I157" s="73" t="s">
        <v>1910</v>
      </c>
      <c r="J157" s="89" t="s">
        <v>1911</v>
      </c>
      <c r="K157" s="88" t="s">
        <v>2743</v>
      </c>
      <c r="L157" s="87">
        <v>36885</v>
      </c>
      <c r="M157" s="73">
        <v>1</v>
      </c>
      <c r="N157" s="87">
        <v>43739.44</v>
      </c>
      <c r="O157" s="90" t="s">
        <v>1912</v>
      </c>
      <c r="P157" s="98"/>
      <c r="Q157" s="89"/>
      <c r="R157" s="87"/>
      <c r="S157" s="89"/>
      <c r="T157" s="73"/>
      <c r="U157" s="73"/>
      <c r="V157" s="73" t="s">
        <v>406</v>
      </c>
      <c r="W157" s="84" t="s">
        <v>3113</v>
      </c>
      <c r="X157" s="84" t="s">
        <v>3113</v>
      </c>
      <c r="Y157" s="84" t="s">
        <v>3113</v>
      </c>
      <c r="Z157" s="84" t="s">
        <v>3113</v>
      </c>
      <c r="AA157" s="84" t="s">
        <v>3113</v>
      </c>
      <c r="AB157" s="84" t="s">
        <v>3113</v>
      </c>
      <c r="AC157" s="84" t="s">
        <v>3113</v>
      </c>
      <c r="AD157" s="87">
        <v>43739.44</v>
      </c>
      <c r="AE157" s="84" t="s">
        <v>3113</v>
      </c>
      <c r="AF157" s="84" t="s">
        <v>3113</v>
      </c>
      <c r="AG157" s="84" t="s">
        <v>3113</v>
      </c>
      <c r="AH157" s="84" t="s">
        <v>3113</v>
      </c>
      <c r="AI157" s="84" t="s">
        <v>3113</v>
      </c>
      <c r="AJ157" s="84" t="s">
        <v>1136</v>
      </c>
      <c r="AK157" s="84" t="s">
        <v>3113</v>
      </c>
    </row>
    <row r="158" spans="1:37" ht="60">
      <c r="A158" s="84">
        <v>153</v>
      </c>
      <c r="B158" s="91" t="s">
        <v>3482</v>
      </c>
      <c r="C158" s="73" t="s">
        <v>1913</v>
      </c>
      <c r="D158" s="4" t="s">
        <v>1914</v>
      </c>
      <c r="E158" s="84" t="s">
        <v>3128</v>
      </c>
      <c r="F158" s="86" t="s">
        <v>1640</v>
      </c>
      <c r="G158" s="84" t="s">
        <v>3100</v>
      </c>
      <c r="H158" s="84" t="s">
        <v>3113</v>
      </c>
      <c r="I158" s="73" t="s">
        <v>1915</v>
      </c>
      <c r="J158" s="89" t="s">
        <v>1916</v>
      </c>
      <c r="K158" s="88" t="s">
        <v>2743</v>
      </c>
      <c r="L158" s="87">
        <v>169700</v>
      </c>
      <c r="M158" s="73">
        <v>3</v>
      </c>
      <c r="N158" s="98" t="s">
        <v>1917</v>
      </c>
      <c r="O158" s="90" t="s">
        <v>1918</v>
      </c>
      <c r="P158" s="98" t="s">
        <v>1919</v>
      </c>
      <c r="Q158" s="89" t="s">
        <v>1920</v>
      </c>
      <c r="R158" s="98" t="s">
        <v>1917</v>
      </c>
      <c r="S158" s="90" t="s">
        <v>1921</v>
      </c>
      <c r="T158" s="73"/>
      <c r="U158" s="73"/>
      <c r="V158" s="73" t="s">
        <v>406</v>
      </c>
      <c r="W158" s="84" t="s">
        <v>3113</v>
      </c>
      <c r="X158" s="84" t="s">
        <v>3113</v>
      </c>
      <c r="Y158" s="84" t="s">
        <v>3113</v>
      </c>
      <c r="Z158" s="84" t="s">
        <v>3113</v>
      </c>
      <c r="AA158" s="84" t="s">
        <v>3113</v>
      </c>
      <c r="AB158" s="84" t="s">
        <v>3113</v>
      </c>
      <c r="AC158" s="84" t="s">
        <v>3113</v>
      </c>
      <c r="AD158" s="87">
        <v>174755.24</v>
      </c>
      <c r="AE158" s="84" t="s">
        <v>3113</v>
      </c>
      <c r="AF158" s="84" t="s">
        <v>3113</v>
      </c>
      <c r="AG158" s="84" t="s">
        <v>3113</v>
      </c>
      <c r="AH158" s="84" t="s">
        <v>3113</v>
      </c>
      <c r="AI158" s="84" t="s">
        <v>3113</v>
      </c>
      <c r="AJ158" s="84" t="s">
        <v>1136</v>
      </c>
      <c r="AK158" s="84" t="s">
        <v>3113</v>
      </c>
    </row>
    <row r="159" spans="1:37" ht="115.5" customHeight="1">
      <c r="A159" s="84">
        <v>154</v>
      </c>
      <c r="B159" s="91" t="s">
        <v>2777</v>
      </c>
      <c r="C159" s="73" t="s">
        <v>1922</v>
      </c>
      <c r="D159" s="105" t="s">
        <v>1923</v>
      </c>
      <c r="E159" s="84"/>
      <c r="F159" s="84" t="s">
        <v>1639</v>
      </c>
      <c r="G159" s="84" t="s">
        <v>3462</v>
      </c>
      <c r="H159" s="84" t="s">
        <v>3113</v>
      </c>
      <c r="I159" s="84" t="s">
        <v>3113</v>
      </c>
      <c r="J159" s="84" t="s">
        <v>3113</v>
      </c>
      <c r="K159" s="84" t="s">
        <v>3113</v>
      </c>
      <c r="L159" s="87">
        <v>220570</v>
      </c>
      <c r="M159" s="73">
        <v>1</v>
      </c>
      <c r="N159" s="84" t="s">
        <v>3113</v>
      </c>
      <c r="O159" s="88" t="s">
        <v>2780</v>
      </c>
      <c r="P159" s="87"/>
      <c r="Q159" s="89"/>
      <c r="R159" s="87"/>
      <c r="S159" s="89"/>
      <c r="T159" s="73"/>
      <c r="U159" s="73"/>
      <c r="V159" s="73"/>
      <c r="W159" s="84" t="s">
        <v>3113</v>
      </c>
      <c r="X159" s="84" t="s">
        <v>3113</v>
      </c>
      <c r="Y159" s="84" t="s">
        <v>3113</v>
      </c>
      <c r="Z159" s="84" t="s">
        <v>3113</v>
      </c>
      <c r="AA159" s="84" t="s">
        <v>3113</v>
      </c>
      <c r="AB159" s="84" t="s">
        <v>3113</v>
      </c>
      <c r="AC159" s="84" t="s">
        <v>3113</v>
      </c>
      <c r="AD159" s="84" t="s">
        <v>3113</v>
      </c>
      <c r="AE159" s="84" t="s">
        <v>3113</v>
      </c>
      <c r="AF159" s="84" t="s">
        <v>3113</v>
      </c>
      <c r="AG159" s="84" t="s">
        <v>3113</v>
      </c>
      <c r="AH159" s="84" t="s">
        <v>3113</v>
      </c>
      <c r="AI159" s="84" t="s">
        <v>3113</v>
      </c>
      <c r="AJ159" s="84" t="s">
        <v>3113</v>
      </c>
      <c r="AK159" s="84" t="s">
        <v>3113</v>
      </c>
    </row>
    <row r="160" spans="1:37" ht="129" customHeight="1">
      <c r="A160" s="84">
        <v>155</v>
      </c>
      <c r="B160" s="91" t="s">
        <v>3482</v>
      </c>
      <c r="C160" s="73" t="s">
        <v>1924</v>
      </c>
      <c r="D160" s="7" t="s">
        <v>1925</v>
      </c>
      <c r="E160" s="84" t="s">
        <v>1926</v>
      </c>
      <c r="F160" s="86" t="s">
        <v>1640</v>
      </c>
      <c r="G160" s="84" t="s">
        <v>1642</v>
      </c>
      <c r="H160" s="95" t="s">
        <v>1927</v>
      </c>
      <c r="I160" s="73" t="s">
        <v>1928</v>
      </c>
      <c r="J160" s="89" t="s">
        <v>1929</v>
      </c>
      <c r="K160" s="88" t="s">
        <v>2711</v>
      </c>
      <c r="L160" s="87">
        <v>434427</v>
      </c>
      <c r="M160" s="73">
        <v>5</v>
      </c>
      <c r="N160" s="87">
        <v>541035.84</v>
      </c>
      <c r="O160" s="90" t="s">
        <v>1930</v>
      </c>
      <c r="P160" s="87">
        <v>542065.52</v>
      </c>
      <c r="Q160" s="89" t="s">
        <v>2724</v>
      </c>
      <c r="R160" s="87">
        <v>460781.8</v>
      </c>
      <c r="S160" s="89" t="s">
        <v>1931</v>
      </c>
      <c r="T160" s="73"/>
      <c r="U160" s="73"/>
      <c r="V160" s="73" t="s">
        <v>1932</v>
      </c>
      <c r="W160" s="84" t="s">
        <v>3113</v>
      </c>
      <c r="X160" s="84" t="s">
        <v>3113</v>
      </c>
      <c r="Y160" s="84" t="s">
        <v>3113</v>
      </c>
      <c r="Z160" s="84" t="s">
        <v>3113</v>
      </c>
      <c r="AA160" s="84" t="s">
        <v>3113</v>
      </c>
      <c r="AB160" s="84" t="s">
        <v>3113</v>
      </c>
      <c r="AC160" s="84" t="s">
        <v>3113</v>
      </c>
      <c r="AD160" s="87">
        <v>541035.84</v>
      </c>
      <c r="AE160" s="84" t="s">
        <v>3113</v>
      </c>
      <c r="AF160" s="84" t="s">
        <v>3113</v>
      </c>
      <c r="AG160" s="84" t="s">
        <v>3113</v>
      </c>
      <c r="AH160" s="84" t="s">
        <v>3113</v>
      </c>
      <c r="AI160" s="84" t="s">
        <v>3113</v>
      </c>
      <c r="AJ160" s="84" t="s">
        <v>1136</v>
      </c>
      <c r="AK160" s="94">
        <v>6652.08</v>
      </c>
    </row>
    <row r="161" spans="1:37" ht="89.25" customHeight="1">
      <c r="A161" s="84">
        <v>156</v>
      </c>
      <c r="B161" s="91" t="s">
        <v>3482</v>
      </c>
      <c r="C161" s="73" t="s">
        <v>1933</v>
      </c>
      <c r="D161" s="7" t="s">
        <v>1934</v>
      </c>
      <c r="E161" s="84" t="s">
        <v>1727</v>
      </c>
      <c r="F161" s="86" t="s">
        <v>1640</v>
      </c>
      <c r="G161" s="84" t="s">
        <v>1642</v>
      </c>
      <c r="H161" s="84" t="s">
        <v>3113</v>
      </c>
      <c r="I161" s="73" t="s">
        <v>1935</v>
      </c>
      <c r="J161" s="89" t="s">
        <v>1936</v>
      </c>
      <c r="K161" s="88" t="s">
        <v>1937</v>
      </c>
      <c r="L161" s="87">
        <v>107377.05</v>
      </c>
      <c r="M161" s="73">
        <v>2</v>
      </c>
      <c r="N161" s="87">
        <v>100137.6</v>
      </c>
      <c r="O161" s="90" t="s">
        <v>1938</v>
      </c>
      <c r="P161" s="87">
        <v>106475.26</v>
      </c>
      <c r="Q161" s="89" t="s">
        <v>1939</v>
      </c>
      <c r="R161" s="87">
        <v>100137.6</v>
      </c>
      <c r="S161" s="90" t="s">
        <v>1940</v>
      </c>
      <c r="T161" s="73"/>
      <c r="U161" s="73"/>
      <c r="V161" s="73" t="s">
        <v>1941</v>
      </c>
      <c r="W161" s="84" t="s">
        <v>3113</v>
      </c>
      <c r="X161" s="84" t="s">
        <v>3113</v>
      </c>
      <c r="Y161" s="84" t="s">
        <v>3113</v>
      </c>
      <c r="Z161" s="84" t="s">
        <v>3113</v>
      </c>
      <c r="AA161" s="84" t="s">
        <v>3113</v>
      </c>
      <c r="AB161" s="84" t="s">
        <v>3113</v>
      </c>
      <c r="AC161" s="84" t="s">
        <v>3113</v>
      </c>
      <c r="AD161" s="87">
        <v>100137.6</v>
      </c>
      <c r="AE161" s="84" t="s">
        <v>3113</v>
      </c>
      <c r="AF161" s="84" t="s">
        <v>3113</v>
      </c>
      <c r="AG161" s="84" t="s">
        <v>3113</v>
      </c>
      <c r="AH161" s="84" t="s">
        <v>3113</v>
      </c>
      <c r="AI161" s="84" t="s">
        <v>3113</v>
      </c>
      <c r="AJ161" s="84" t="s">
        <v>1136</v>
      </c>
      <c r="AK161" s="84" t="s">
        <v>3113</v>
      </c>
    </row>
    <row r="162" spans="1:37" ht="42" customHeight="1">
      <c r="A162" s="84">
        <v>157</v>
      </c>
      <c r="B162" s="85" t="s">
        <v>1180</v>
      </c>
      <c r="C162" s="73" t="s">
        <v>1942</v>
      </c>
      <c r="D162" s="24" t="s">
        <v>1943</v>
      </c>
      <c r="E162" s="84"/>
      <c r="F162" s="84" t="s">
        <v>1639</v>
      </c>
      <c r="G162" s="84" t="s">
        <v>3462</v>
      </c>
      <c r="H162" s="84" t="s">
        <v>3113</v>
      </c>
      <c r="I162" s="73" t="s">
        <v>590</v>
      </c>
      <c r="J162" s="89" t="s">
        <v>1944</v>
      </c>
      <c r="K162" s="96" t="s">
        <v>2711</v>
      </c>
      <c r="L162" s="87">
        <v>55000</v>
      </c>
      <c r="M162" s="73">
        <v>1</v>
      </c>
      <c r="N162" s="87">
        <v>35909.99</v>
      </c>
      <c r="O162" s="90" t="s">
        <v>1945</v>
      </c>
      <c r="P162" s="87"/>
      <c r="Q162" s="89"/>
      <c r="R162" s="87"/>
      <c r="S162" s="89"/>
      <c r="T162" s="73"/>
      <c r="U162" s="73"/>
      <c r="V162" s="73" t="s">
        <v>1946</v>
      </c>
      <c r="W162" s="84" t="s">
        <v>3113</v>
      </c>
      <c r="X162" s="84" t="s">
        <v>3113</v>
      </c>
      <c r="Y162" s="84" t="s">
        <v>3113</v>
      </c>
      <c r="Z162" s="84" t="s">
        <v>3113</v>
      </c>
      <c r="AA162" s="84" t="s">
        <v>3113</v>
      </c>
      <c r="AB162" s="84" t="s">
        <v>3113</v>
      </c>
      <c r="AC162" s="84" t="s">
        <v>3113</v>
      </c>
      <c r="AD162" s="87">
        <v>35909.99</v>
      </c>
      <c r="AE162" s="84" t="s">
        <v>3113</v>
      </c>
      <c r="AF162" s="84" t="s">
        <v>3113</v>
      </c>
      <c r="AG162" s="84" t="s">
        <v>3113</v>
      </c>
      <c r="AH162" s="84" t="s">
        <v>3113</v>
      </c>
      <c r="AI162" s="84" t="s">
        <v>3113</v>
      </c>
      <c r="AJ162" s="84"/>
      <c r="AK162" s="84" t="s">
        <v>3113</v>
      </c>
    </row>
    <row r="163" spans="1:37" ht="60">
      <c r="A163" s="84">
        <v>158</v>
      </c>
      <c r="B163" s="85" t="s">
        <v>1180</v>
      </c>
      <c r="C163" s="73" t="s">
        <v>1947</v>
      </c>
      <c r="D163" s="24" t="s">
        <v>1948</v>
      </c>
      <c r="E163" s="84"/>
      <c r="F163" s="84" t="s">
        <v>1639</v>
      </c>
      <c r="G163" s="84" t="s">
        <v>1644</v>
      </c>
      <c r="H163" s="84" t="s">
        <v>3113</v>
      </c>
      <c r="I163" s="73" t="s">
        <v>1949</v>
      </c>
      <c r="J163" s="89" t="s">
        <v>1950</v>
      </c>
      <c r="K163" s="88" t="s">
        <v>1951</v>
      </c>
      <c r="L163" s="87">
        <v>65300</v>
      </c>
      <c r="M163" s="73">
        <v>1</v>
      </c>
      <c r="N163" s="87">
        <v>76616</v>
      </c>
      <c r="O163" s="90" t="s">
        <v>1952</v>
      </c>
      <c r="P163" s="87"/>
      <c r="Q163" s="89"/>
      <c r="R163" s="87"/>
      <c r="S163" s="89"/>
      <c r="T163" s="73"/>
      <c r="U163" s="73"/>
      <c r="V163" s="73" t="s">
        <v>1953</v>
      </c>
      <c r="W163" s="84" t="s">
        <v>3113</v>
      </c>
      <c r="X163" s="84" t="s">
        <v>3113</v>
      </c>
      <c r="Y163" s="84" t="s">
        <v>3113</v>
      </c>
      <c r="Z163" s="84" t="s">
        <v>3113</v>
      </c>
      <c r="AA163" s="84" t="s">
        <v>3113</v>
      </c>
      <c r="AB163" s="84" t="s">
        <v>3113</v>
      </c>
      <c r="AC163" s="84" t="s">
        <v>3113</v>
      </c>
      <c r="AD163" s="87">
        <v>76616</v>
      </c>
      <c r="AE163" s="84" t="s">
        <v>3113</v>
      </c>
      <c r="AF163" s="84" t="s">
        <v>3113</v>
      </c>
      <c r="AG163" s="84" t="s">
        <v>3113</v>
      </c>
      <c r="AH163" s="84" t="s">
        <v>3113</v>
      </c>
      <c r="AI163" s="84" t="s">
        <v>3113</v>
      </c>
      <c r="AJ163" s="84" t="s">
        <v>1136</v>
      </c>
      <c r="AK163" s="84" t="s">
        <v>3113</v>
      </c>
    </row>
    <row r="164" spans="1:37" ht="28.5" customHeight="1">
      <c r="A164" s="84">
        <v>159</v>
      </c>
      <c r="B164" s="85" t="s">
        <v>1180</v>
      </c>
      <c r="C164" s="73" t="s">
        <v>1954</v>
      </c>
      <c r="D164" s="7" t="s">
        <v>1955</v>
      </c>
      <c r="E164" s="84" t="s">
        <v>1956</v>
      </c>
      <c r="F164" s="86" t="s">
        <v>1640</v>
      </c>
      <c r="G164" s="84" t="s">
        <v>1642</v>
      </c>
      <c r="H164" s="84" t="s">
        <v>3113</v>
      </c>
      <c r="I164" s="73" t="s">
        <v>1957</v>
      </c>
      <c r="J164" s="89" t="s">
        <v>1958</v>
      </c>
      <c r="K164" s="96" t="s">
        <v>2572</v>
      </c>
      <c r="L164" s="87">
        <v>57400</v>
      </c>
      <c r="M164" s="73">
        <v>4</v>
      </c>
      <c r="N164" s="87">
        <v>56083.4</v>
      </c>
      <c r="O164" s="106" t="s">
        <v>1959</v>
      </c>
      <c r="P164" s="87">
        <v>74028.99</v>
      </c>
      <c r="Q164" s="89" t="s">
        <v>1960</v>
      </c>
      <c r="R164" s="87">
        <v>56083.4</v>
      </c>
      <c r="S164" s="90" t="s">
        <v>1961</v>
      </c>
      <c r="T164" s="89" t="s">
        <v>1962</v>
      </c>
      <c r="U164" s="73"/>
      <c r="V164" s="73" t="s">
        <v>559</v>
      </c>
      <c r="W164" s="84" t="s">
        <v>3113</v>
      </c>
      <c r="X164" s="84" t="s">
        <v>3113</v>
      </c>
      <c r="Y164" s="84" t="s">
        <v>3113</v>
      </c>
      <c r="Z164" s="84" t="s">
        <v>3113</v>
      </c>
      <c r="AA164" s="84" t="s">
        <v>3113</v>
      </c>
      <c r="AB164" s="84" t="s">
        <v>3113</v>
      </c>
      <c r="AC164" s="84" t="s">
        <v>3113</v>
      </c>
      <c r="AD164" s="87">
        <v>56083.4</v>
      </c>
      <c r="AE164" s="84" t="s">
        <v>3113</v>
      </c>
      <c r="AF164" s="84" t="s">
        <v>3113</v>
      </c>
      <c r="AG164" s="107" t="s">
        <v>559</v>
      </c>
      <c r="AH164" s="93" t="s">
        <v>1215</v>
      </c>
      <c r="AI164" s="84" t="s">
        <v>3113</v>
      </c>
      <c r="AJ164" s="84" t="s">
        <v>1136</v>
      </c>
      <c r="AK164" s="84" t="s">
        <v>3113</v>
      </c>
    </row>
    <row r="165" spans="1:37" ht="71.25" customHeight="1">
      <c r="A165" s="84">
        <v>160</v>
      </c>
      <c r="B165" s="91" t="s">
        <v>3482</v>
      </c>
      <c r="C165" s="73" t="s">
        <v>1963</v>
      </c>
      <c r="D165" s="7" t="s">
        <v>1964</v>
      </c>
      <c r="E165" s="84" t="s">
        <v>1965</v>
      </c>
      <c r="F165" s="86" t="s">
        <v>1640</v>
      </c>
      <c r="G165" s="84" t="s">
        <v>3100</v>
      </c>
      <c r="H165" s="84" t="s">
        <v>3113</v>
      </c>
      <c r="I165" s="73" t="s">
        <v>651</v>
      </c>
      <c r="J165" s="89" t="s">
        <v>1966</v>
      </c>
      <c r="K165" s="88" t="s">
        <v>2516</v>
      </c>
      <c r="L165" s="87">
        <v>104098.36</v>
      </c>
      <c r="M165" s="73">
        <v>6</v>
      </c>
      <c r="N165" s="98" t="s">
        <v>1967</v>
      </c>
      <c r="O165" s="113" t="s">
        <v>1968</v>
      </c>
      <c r="P165" s="98" t="s">
        <v>1969</v>
      </c>
      <c r="Q165" s="89" t="s">
        <v>1970</v>
      </c>
      <c r="R165" s="98" t="s">
        <v>1967</v>
      </c>
      <c r="S165" s="113" t="s">
        <v>1971</v>
      </c>
      <c r="T165" s="73"/>
      <c r="U165" s="73"/>
      <c r="V165" s="89" t="s">
        <v>1972</v>
      </c>
      <c r="W165" s="84" t="s">
        <v>3113</v>
      </c>
      <c r="X165" s="84" t="s">
        <v>3113</v>
      </c>
      <c r="Y165" s="84" t="s">
        <v>3113</v>
      </c>
      <c r="Z165" s="84" t="s">
        <v>3113</v>
      </c>
      <c r="AA165" s="84" t="s">
        <v>3113</v>
      </c>
      <c r="AB165" s="84" t="s">
        <v>3113</v>
      </c>
      <c r="AC165" s="84" t="s">
        <v>3113</v>
      </c>
      <c r="AD165" s="87">
        <f>39007.06+52250.16</f>
        <v>91257.22</v>
      </c>
      <c r="AE165" s="84" t="s">
        <v>3113</v>
      </c>
      <c r="AF165" s="84" t="s">
        <v>3113</v>
      </c>
      <c r="AG165" s="84" t="s">
        <v>3113</v>
      </c>
      <c r="AH165" s="84" t="s">
        <v>3113</v>
      </c>
      <c r="AI165" s="84" t="s">
        <v>3113</v>
      </c>
      <c r="AJ165" s="84" t="s">
        <v>1136</v>
      </c>
      <c r="AK165" s="84" t="s">
        <v>3113</v>
      </c>
    </row>
    <row r="166" spans="1:37" ht="45" customHeight="1">
      <c r="A166" s="84">
        <v>161</v>
      </c>
      <c r="B166" s="85" t="s">
        <v>1180</v>
      </c>
      <c r="C166" s="73" t="s">
        <v>1973</v>
      </c>
      <c r="D166" s="24" t="s">
        <v>1974</v>
      </c>
      <c r="E166" s="84" t="s">
        <v>2318</v>
      </c>
      <c r="F166" s="84" t="s">
        <v>1639</v>
      </c>
      <c r="G166" s="84" t="s">
        <v>3462</v>
      </c>
      <c r="H166" s="84" t="s">
        <v>3113</v>
      </c>
      <c r="I166" s="73" t="s">
        <v>1975</v>
      </c>
      <c r="J166" s="89" t="s">
        <v>1976</v>
      </c>
      <c r="K166" s="96" t="s">
        <v>2691</v>
      </c>
      <c r="L166" s="87">
        <v>65000</v>
      </c>
      <c r="M166" s="73">
        <v>1</v>
      </c>
      <c r="N166" s="87">
        <v>61500</v>
      </c>
      <c r="O166" s="106" t="s">
        <v>1977</v>
      </c>
      <c r="P166" s="87"/>
      <c r="Q166" s="89"/>
      <c r="R166" s="87"/>
      <c r="S166" s="89"/>
      <c r="T166" s="73"/>
      <c r="U166" s="73"/>
      <c r="V166" s="73" t="s">
        <v>1499</v>
      </c>
      <c r="W166" s="84" t="s">
        <v>3113</v>
      </c>
      <c r="X166" s="84" t="s">
        <v>3113</v>
      </c>
      <c r="Y166" s="84" t="s">
        <v>3113</v>
      </c>
      <c r="Z166" s="84" t="s">
        <v>3113</v>
      </c>
      <c r="AA166" s="84" t="s">
        <v>3113</v>
      </c>
      <c r="AB166" s="84" t="s">
        <v>3113</v>
      </c>
      <c r="AC166" s="84" t="s">
        <v>3113</v>
      </c>
      <c r="AD166" s="87">
        <v>61500</v>
      </c>
      <c r="AE166" s="84" t="s">
        <v>3113</v>
      </c>
      <c r="AF166" s="84" t="s">
        <v>3113</v>
      </c>
      <c r="AG166" s="84" t="s">
        <v>3113</v>
      </c>
      <c r="AH166" s="84" t="s">
        <v>3113</v>
      </c>
      <c r="AI166" s="84" t="s">
        <v>3113</v>
      </c>
      <c r="AJ166" s="84" t="s">
        <v>1136</v>
      </c>
      <c r="AK166" s="84" t="s">
        <v>3113</v>
      </c>
    </row>
    <row r="167" spans="1:37" ht="42" customHeight="1">
      <c r="A167" s="84">
        <v>162</v>
      </c>
      <c r="B167" s="91" t="s">
        <v>1861</v>
      </c>
      <c r="C167" s="73" t="s">
        <v>1978</v>
      </c>
      <c r="D167" s="24" t="s">
        <v>1863</v>
      </c>
      <c r="E167" s="84"/>
      <c r="F167" s="84" t="s">
        <v>1639</v>
      </c>
      <c r="G167" s="84" t="s">
        <v>1642</v>
      </c>
      <c r="H167" s="84" t="s">
        <v>3113</v>
      </c>
      <c r="I167" s="73" t="s">
        <v>1872</v>
      </c>
      <c r="J167" s="89" t="s">
        <v>1979</v>
      </c>
      <c r="K167" s="88" t="s">
        <v>1865</v>
      </c>
      <c r="L167" s="87">
        <v>35246</v>
      </c>
      <c r="M167" s="73">
        <v>1</v>
      </c>
      <c r="N167" s="87">
        <v>40870</v>
      </c>
      <c r="O167" s="90" t="s">
        <v>1980</v>
      </c>
      <c r="P167" s="87"/>
      <c r="Q167" s="89"/>
      <c r="R167" s="87"/>
      <c r="S167" s="89"/>
      <c r="T167" s="73"/>
      <c r="U167" s="73"/>
      <c r="V167" s="73" t="s">
        <v>508</v>
      </c>
      <c r="W167" s="84" t="s">
        <v>3113</v>
      </c>
      <c r="X167" s="84" t="s">
        <v>3113</v>
      </c>
      <c r="Y167" s="84" t="s">
        <v>3113</v>
      </c>
      <c r="Z167" s="84" t="s">
        <v>3113</v>
      </c>
      <c r="AA167" s="84" t="s">
        <v>3113</v>
      </c>
      <c r="AB167" s="84" t="s">
        <v>3113</v>
      </c>
      <c r="AC167" s="84" t="s">
        <v>3113</v>
      </c>
      <c r="AD167" s="87">
        <v>40870</v>
      </c>
      <c r="AE167" s="84" t="s">
        <v>3113</v>
      </c>
      <c r="AF167" s="84" t="s">
        <v>3113</v>
      </c>
      <c r="AG167" s="84" t="s">
        <v>3113</v>
      </c>
      <c r="AH167" s="84" t="s">
        <v>3113</v>
      </c>
      <c r="AI167" s="84" t="s">
        <v>3113</v>
      </c>
      <c r="AJ167" s="84" t="s">
        <v>1136</v>
      </c>
      <c r="AK167" s="84" t="s">
        <v>3113</v>
      </c>
    </row>
    <row r="168" spans="1:37" ht="60">
      <c r="A168" s="84">
        <v>163</v>
      </c>
      <c r="B168" s="91" t="s">
        <v>3482</v>
      </c>
      <c r="C168" s="73" t="s">
        <v>1981</v>
      </c>
      <c r="D168" s="4" t="s">
        <v>1982</v>
      </c>
      <c r="E168" s="84" t="s">
        <v>1983</v>
      </c>
      <c r="F168" s="84" t="s">
        <v>1639</v>
      </c>
      <c r="G168" s="84" t="s">
        <v>3462</v>
      </c>
      <c r="H168" s="84" t="s">
        <v>3113</v>
      </c>
      <c r="I168" s="73" t="s">
        <v>2747</v>
      </c>
      <c r="J168" s="73"/>
      <c r="K168" s="123" t="s">
        <v>1984</v>
      </c>
      <c r="L168" s="87">
        <v>98000</v>
      </c>
      <c r="M168" s="73">
        <v>1</v>
      </c>
      <c r="N168" s="87"/>
      <c r="O168" s="88" t="s">
        <v>1834</v>
      </c>
      <c r="P168" s="87"/>
      <c r="Q168" s="89"/>
      <c r="R168" s="87"/>
      <c r="S168" s="89"/>
      <c r="T168" s="73"/>
      <c r="U168" s="73"/>
      <c r="V168" s="73"/>
      <c r="W168" s="84" t="s">
        <v>3113</v>
      </c>
      <c r="X168" s="84" t="s">
        <v>3113</v>
      </c>
      <c r="Y168" s="84" t="s">
        <v>3113</v>
      </c>
      <c r="Z168" s="84" t="s">
        <v>3113</v>
      </c>
      <c r="AA168" s="84" t="s">
        <v>3113</v>
      </c>
      <c r="AB168" s="84" t="s">
        <v>3113</v>
      </c>
      <c r="AC168" s="84" t="s">
        <v>3113</v>
      </c>
      <c r="AD168" s="84" t="s">
        <v>3113</v>
      </c>
      <c r="AE168" s="84" t="s">
        <v>3113</v>
      </c>
      <c r="AF168" s="84" t="s">
        <v>3113</v>
      </c>
      <c r="AG168" s="84" t="s">
        <v>3113</v>
      </c>
      <c r="AH168" s="84" t="s">
        <v>3113</v>
      </c>
      <c r="AI168" s="84" t="s">
        <v>3113</v>
      </c>
      <c r="AJ168" s="84" t="s">
        <v>3113</v>
      </c>
      <c r="AK168" s="84" t="s">
        <v>3113</v>
      </c>
    </row>
    <row r="169" spans="1:37" ht="40.5" customHeight="1">
      <c r="A169" s="84">
        <v>164</v>
      </c>
      <c r="B169" s="85" t="s">
        <v>1180</v>
      </c>
      <c r="C169" s="73" t="s">
        <v>1985</v>
      </c>
      <c r="D169" s="7" t="s">
        <v>3464</v>
      </c>
      <c r="E169" s="84"/>
      <c r="F169" s="86" t="s">
        <v>1640</v>
      </c>
      <c r="G169" s="84" t="s">
        <v>3100</v>
      </c>
      <c r="H169" s="84" t="s">
        <v>3113</v>
      </c>
      <c r="I169" s="73" t="s">
        <v>1949</v>
      </c>
      <c r="J169" s="89" t="s">
        <v>1986</v>
      </c>
      <c r="K169" s="96" t="s">
        <v>2691</v>
      </c>
      <c r="L169" s="87">
        <v>26000</v>
      </c>
      <c r="M169" s="73">
        <v>3</v>
      </c>
      <c r="N169" s="98" t="s">
        <v>1987</v>
      </c>
      <c r="O169" s="113" t="s">
        <v>1988</v>
      </c>
      <c r="P169" s="98" t="s">
        <v>1989</v>
      </c>
      <c r="Q169" s="89"/>
      <c r="R169" s="112" t="s">
        <v>1989</v>
      </c>
      <c r="S169" s="89"/>
      <c r="T169" s="73"/>
      <c r="U169" s="73"/>
      <c r="V169" s="73" t="s">
        <v>1935</v>
      </c>
      <c r="W169" s="84" t="s">
        <v>3113</v>
      </c>
      <c r="X169" s="84" t="s">
        <v>3113</v>
      </c>
      <c r="Y169" s="84" t="s">
        <v>3113</v>
      </c>
      <c r="Z169" s="84" t="s">
        <v>3113</v>
      </c>
      <c r="AA169" s="84" t="s">
        <v>3113</v>
      </c>
      <c r="AB169" s="84" t="s">
        <v>3113</v>
      </c>
      <c r="AC169" s="84" t="s">
        <v>3113</v>
      </c>
      <c r="AD169" s="87">
        <f>20779.01+571.11</f>
        <v>21350.12</v>
      </c>
      <c r="AE169" s="84" t="s">
        <v>3113</v>
      </c>
      <c r="AF169" s="84" t="s">
        <v>3113</v>
      </c>
      <c r="AG169" s="84" t="s">
        <v>3113</v>
      </c>
      <c r="AH169" s="84" t="s">
        <v>3113</v>
      </c>
      <c r="AI169" s="84" t="s">
        <v>3113</v>
      </c>
      <c r="AJ169" s="84" t="s">
        <v>1136</v>
      </c>
      <c r="AK169" s="84" t="s">
        <v>3113</v>
      </c>
    </row>
    <row r="170" spans="1:37" ht="81" customHeight="1">
      <c r="A170" s="84">
        <v>165</v>
      </c>
      <c r="B170" s="85" t="s">
        <v>1180</v>
      </c>
      <c r="C170" s="73" t="s">
        <v>1990</v>
      </c>
      <c r="D170" s="7" t="s">
        <v>1991</v>
      </c>
      <c r="E170" s="84" t="s">
        <v>386</v>
      </c>
      <c r="F170" s="86" t="s">
        <v>1640</v>
      </c>
      <c r="G170" s="84" t="s">
        <v>3100</v>
      </c>
      <c r="H170" s="84" t="s">
        <v>3113</v>
      </c>
      <c r="I170" s="73" t="s">
        <v>1915</v>
      </c>
      <c r="J170" s="89" t="s">
        <v>1992</v>
      </c>
      <c r="K170" s="88" t="s">
        <v>702</v>
      </c>
      <c r="L170" s="87">
        <v>61000</v>
      </c>
      <c r="M170" s="73">
        <v>6</v>
      </c>
      <c r="N170" s="98" t="s">
        <v>1993</v>
      </c>
      <c r="O170" s="90" t="s">
        <v>1994</v>
      </c>
      <c r="P170" s="98" t="s">
        <v>1995</v>
      </c>
      <c r="Q170" s="89" t="s">
        <v>1996</v>
      </c>
      <c r="R170" s="98" t="s">
        <v>1997</v>
      </c>
      <c r="S170" s="102" t="s">
        <v>1998</v>
      </c>
      <c r="T170" s="73"/>
      <c r="U170" s="73"/>
      <c r="V170" s="73" t="s">
        <v>1999</v>
      </c>
      <c r="W170" s="84" t="s">
        <v>3113</v>
      </c>
      <c r="X170" s="84" t="s">
        <v>3113</v>
      </c>
      <c r="Y170" s="84" t="s">
        <v>3113</v>
      </c>
      <c r="Z170" s="84" t="s">
        <v>3113</v>
      </c>
      <c r="AA170" s="84" t="s">
        <v>3113</v>
      </c>
      <c r="AB170" s="84" t="s">
        <v>3113</v>
      </c>
      <c r="AC170" s="84" t="s">
        <v>3113</v>
      </c>
      <c r="AD170" s="87">
        <v>61366</v>
      </c>
      <c r="AE170" s="84" t="s">
        <v>3113</v>
      </c>
      <c r="AF170" s="84" t="s">
        <v>3113</v>
      </c>
      <c r="AG170" s="84" t="s">
        <v>3113</v>
      </c>
      <c r="AH170" s="84" t="s">
        <v>3113</v>
      </c>
      <c r="AI170" s="84" t="s">
        <v>3113</v>
      </c>
      <c r="AJ170" s="84" t="s">
        <v>1136</v>
      </c>
      <c r="AK170" s="84" t="s">
        <v>3113</v>
      </c>
    </row>
    <row r="171" spans="1:37" ht="55.5" customHeight="1">
      <c r="A171" s="84">
        <v>166</v>
      </c>
      <c r="B171" s="85" t="s">
        <v>1180</v>
      </c>
      <c r="C171" s="73" t="s">
        <v>2000</v>
      </c>
      <c r="D171" s="7" t="s">
        <v>2001</v>
      </c>
      <c r="E171" s="84"/>
      <c r="F171" s="86" t="s">
        <v>1640</v>
      </c>
      <c r="G171" s="84" t="s">
        <v>1642</v>
      </c>
      <c r="H171" s="84" t="s">
        <v>3113</v>
      </c>
      <c r="I171" s="73" t="s">
        <v>2737</v>
      </c>
      <c r="J171" s="89" t="s">
        <v>2002</v>
      </c>
      <c r="K171" s="88" t="s">
        <v>2003</v>
      </c>
      <c r="L171" s="87">
        <v>163500</v>
      </c>
      <c r="M171" s="73">
        <v>4</v>
      </c>
      <c r="N171" s="87">
        <v>101857.8</v>
      </c>
      <c r="O171" s="90" t="s">
        <v>2004</v>
      </c>
      <c r="P171" s="87">
        <v>155367</v>
      </c>
      <c r="Q171" s="89" t="s">
        <v>1256</v>
      </c>
      <c r="R171" s="87">
        <v>101857.8</v>
      </c>
      <c r="S171" s="91" t="s">
        <v>2005</v>
      </c>
      <c r="T171" s="73"/>
      <c r="U171" s="73"/>
      <c r="V171" s="73" t="s">
        <v>2006</v>
      </c>
      <c r="W171" s="84" t="s">
        <v>3113</v>
      </c>
      <c r="X171" s="84" t="s">
        <v>3113</v>
      </c>
      <c r="Y171" s="84" t="s">
        <v>3113</v>
      </c>
      <c r="Z171" s="84" t="s">
        <v>3113</v>
      </c>
      <c r="AA171" s="84" t="s">
        <v>3113</v>
      </c>
      <c r="AB171" s="84" t="s">
        <v>3113</v>
      </c>
      <c r="AC171" s="84" t="s">
        <v>3113</v>
      </c>
      <c r="AD171" s="87">
        <v>101857.8</v>
      </c>
      <c r="AE171" s="84" t="s">
        <v>3113</v>
      </c>
      <c r="AF171" s="84" t="s">
        <v>3113</v>
      </c>
      <c r="AG171" s="84" t="s">
        <v>3113</v>
      </c>
      <c r="AH171" s="84" t="s">
        <v>3113</v>
      </c>
      <c r="AI171" s="84" t="s">
        <v>3113</v>
      </c>
      <c r="AJ171" s="84" t="s">
        <v>1136</v>
      </c>
      <c r="AK171" s="84" t="s">
        <v>3113</v>
      </c>
    </row>
    <row r="172" spans="1:37" ht="83.25" customHeight="1">
      <c r="A172" s="84">
        <v>167</v>
      </c>
      <c r="B172" s="85" t="s">
        <v>1180</v>
      </c>
      <c r="C172" s="73" t="s">
        <v>2007</v>
      </c>
      <c r="D172" s="7" t="s">
        <v>2008</v>
      </c>
      <c r="E172" s="84" t="s">
        <v>4867</v>
      </c>
      <c r="F172" s="86" t="s">
        <v>1640</v>
      </c>
      <c r="G172" s="84" t="s">
        <v>1642</v>
      </c>
      <c r="H172" s="89" t="s">
        <v>2009</v>
      </c>
      <c r="I172" s="73" t="s">
        <v>406</v>
      </c>
      <c r="J172" s="73" t="s">
        <v>1935</v>
      </c>
      <c r="K172" s="96" t="s">
        <v>2010</v>
      </c>
      <c r="L172" s="87">
        <v>926803</v>
      </c>
      <c r="M172" s="73">
        <v>4</v>
      </c>
      <c r="N172" s="98" t="s">
        <v>2011</v>
      </c>
      <c r="O172" s="106" t="s">
        <v>2012</v>
      </c>
      <c r="P172" s="98" t="s">
        <v>2013</v>
      </c>
      <c r="Q172" s="89" t="s">
        <v>2014</v>
      </c>
      <c r="R172" s="98" t="s">
        <v>2015</v>
      </c>
      <c r="S172" s="89" t="s">
        <v>2016</v>
      </c>
      <c r="T172" s="89" t="s">
        <v>2017</v>
      </c>
      <c r="U172" s="73"/>
      <c r="V172" s="89" t="s">
        <v>2018</v>
      </c>
      <c r="W172" s="84" t="s">
        <v>3113</v>
      </c>
      <c r="X172" s="84" t="s">
        <v>3113</v>
      </c>
      <c r="Y172" s="84" t="s">
        <v>3113</v>
      </c>
      <c r="Z172" s="84" t="s">
        <v>3113</v>
      </c>
      <c r="AA172" s="84" t="s">
        <v>3113</v>
      </c>
      <c r="AB172" s="84" t="s">
        <v>3113</v>
      </c>
      <c r="AC172" s="84" t="s">
        <v>3113</v>
      </c>
      <c r="AD172" s="87">
        <f>1037366+76225.6</f>
        <v>1113591.6</v>
      </c>
      <c r="AE172" s="84" t="s">
        <v>3113</v>
      </c>
      <c r="AF172" s="84" t="s">
        <v>3113</v>
      </c>
      <c r="AG172" s="84" t="s">
        <v>3113</v>
      </c>
      <c r="AH172" s="84" t="s">
        <v>3113</v>
      </c>
      <c r="AI172" s="84" t="s">
        <v>3113</v>
      </c>
      <c r="AJ172" s="84" t="s">
        <v>1136</v>
      </c>
      <c r="AK172" s="84" t="s">
        <v>3113</v>
      </c>
    </row>
    <row r="173" spans="1:37" ht="36">
      <c r="A173" s="84">
        <v>168</v>
      </c>
      <c r="B173" s="85" t="s">
        <v>1180</v>
      </c>
      <c r="C173" s="73" t="s">
        <v>2019</v>
      </c>
      <c r="D173" s="24" t="s">
        <v>2020</v>
      </c>
      <c r="E173" s="84"/>
      <c r="F173" s="86" t="s">
        <v>1640</v>
      </c>
      <c r="G173" s="84" t="s">
        <v>1642</v>
      </c>
      <c r="H173" s="84" t="s">
        <v>3113</v>
      </c>
      <c r="I173" s="73" t="s">
        <v>2021</v>
      </c>
      <c r="J173" s="89" t="s">
        <v>2022</v>
      </c>
      <c r="K173" s="96" t="s">
        <v>2023</v>
      </c>
      <c r="L173" s="87">
        <v>240984</v>
      </c>
      <c r="M173" s="73">
        <v>1</v>
      </c>
      <c r="N173" s="94" t="s">
        <v>3113</v>
      </c>
      <c r="O173" s="88" t="s">
        <v>490</v>
      </c>
      <c r="P173" s="87"/>
      <c r="Q173" s="89"/>
      <c r="R173" s="87"/>
      <c r="S173" s="89"/>
      <c r="T173" s="73"/>
      <c r="U173" s="73"/>
      <c r="V173" s="73"/>
      <c r="W173" s="84" t="s">
        <v>3113</v>
      </c>
      <c r="X173" s="84" t="s">
        <v>3113</v>
      </c>
      <c r="Y173" s="84" t="s">
        <v>3113</v>
      </c>
      <c r="Z173" s="84" t="s">
        <v>3113</v>
      </c>
      <c r="AA173" s="84" t="s">
        <v>3113</v>
      </c>
      <c r="AB173" s="84" t="s">
        <v>3113</v>
      </c>
      <c r="AC173" s="84" t="s">
        <v>3113</v>
      </c>
      <c r="AD173" s="84" t="s">
        <v>3113</v>
      </c>
      <c r="AE173" s="84" t="s">
        <v>3113</v>
      </c>
      <c r="AF173" s="84" t="s">
        <v>3113</v>
      </c>
      <c r="AG173" s="84" t="s">
        <v>3113</v>
      </c>
      <c r="AH173" s="84" t="s">
        <v>3113</v>
      </c>
      <c r="AI173" s="84" t="s">
        <v>3113</v>
      </c>
      <c r="AJ173" s="84" t="s">
        <v>3113</v>
      </c>
      <c r="AK173" s="84" t="s">
        <v>3113</v>
      </c>
    </row>
    <row r="174" spans="1:37" ht="40.5" customHeight="1">
      <c r="A174" s="84">
        <v>169</v>
      </c>
      <c r="B174" s="85" t="s">
        <v>1180</v>
      </c>
      <c r="C174" s="73" t="s">
        <v>2024</v>
      </c>
      <c r="D174" s="24" t="s">
        <v>2025</v>
      </c>
      <c r="E174" s="84"/>
      <c r="F174" s="84" t="s">
        <v>2472</v>
      </c>
      <c r="G174" s="84" t="s">
        <v>1642</v>
      </c>
      <c r="H174" s="84" t="s">
        <v>3113</v>
      </c>
      <c r="I174" s="73" t="s">
        <v>473</v>
      </c>
      <c r="J174" s="89" t="s">
        <v>2026</v>
      </c>
      <c r="K174" s="129" t="s">
        <v>2027</v>
      </c>
      <c r="L174" s="87">
        <v>162201.25</v>
      </c>
      <c r="M174" s="73">
        <v>1</v>
      </c>
      <c r="N174" s="94" t="s">
        <v>3113</v>
      </c>
      <c r="O174" s="88" t="s">
        <v>524</v>
      </c>
      <c r="P174" s="87"/>
      <c r="Q174" s="89"/>
      <c r="R174" s="87"/>
      <c r="S174" s="89"/>
      <c r="T174" s="73"/>
      <c r="U174" s="73"/>
      <c r="V174" s="73"/>
      <c r="W174" s="84" t="s">
        <v>3113</v>
      </c>
      <c r="X174" s="84" t="s">
        <v>3113</v>
      </c>
      <c r="Y174" s="84" t="s">
        <v>3113</v>
      </c>
      <c r="Z174" s="84" t="s">
        <v>3113</v>
      </c>
      <c r="AA174" s="84" t="s">
        <v>3113</v>
      </c>
      <c r="AB174" s="84" t="s">
        <v>3113</v>
      </c>
      <c r="AC174" s="84" t="s">
        <v>3113</v>
      </c>
      <c r="AD174" s="84" t="s">
        <v>3113</v>
      </c>
      <c r="AE174" s="84" t="s">
        <v>3113</v>
      </c>
      <c r="AF174" s="84" t="s">
        <v>3113</v>
      </c>
      <c r="AG174" s="84" t="s">
        <v>3113</v>
      </c>
      <c r="AH174" s="84" t="s">
        <v>3113</v>
      </c>
      <c r="AI174" s="84" t="s">
        <v>3113</v>
      </c>
      <c r="AJ174" s="84" t="s">
        <v>3113</v>
      </c>
      <c r="AK174" s="84" t="s">
        <v>3113</v>
      </c>
    </row>
    <row r="175" spans="1:37" ht="64.5" customHeight="1">
      <c r="A175" s="84">
        <v>170</v>
      </c>
      <c r="B175" s="91" t="s">
        <v>3482</v>
      </c>
      <c r="C175" s="73" t="s">
        <v>2028</v>
      </c>
      <c r="D175" s="24" t="s">
        <v>2029</v>
      </c>
      <c r="E175" s="84" t="s">
        <v>3042</v>
      </c>
      <c r="F175" s="86" t="s">
        <v>1640</v>
      </c>
      <c r="G175" s="84" t="s">
        <v>3100</v>
      </c>
      <c r="H175" s="84" t="s">
        <v>3113</v>
      </c>
      <c r="I175" s="84" t="s">
        <v>3113</v>
      </c>
      <c r="J175" s="84" t="s">
        <v>3113</v>
      </c>
      <c r="K175" s="88" t="s">
        <v>2030</v>
      </c>
      <c r="L175" s="87">
        <v>81967.21</v>
      </c>
      <c r="M175" s="73">
        <v>1</v>
      </c>
      <c r="N175" s="94" t="s">
        <v>3113</v>
      </c>
      <c r="O175" s="88" t="s">
        <v>629</v>
      </c>
      <c r="P175" s="87"/>
      <c r="Q175" s="89"/>
      <c r="R175" s="87"/>
      <c r="S175" s="89"/>
      <c r="T175" s="73"/>
      <c r="U175" s="73"/>
      <c r="V175" s="73"/>
      <c r="W175" s="84" t="s">
        <v>3113</v>
      </c>
      <c r="X175" s="84" t="s">
        <v>3113</v>
      </c>
      <c r="Y175" s="84" t="s">
        <v>3113</v>
      </c>
      <c r="Z175" s="84" t="s">
        <v>3113</v>
      </c>
      <c r="AA175" s="84" t="s">
        <v>3113</v>
      </c>
      <c r="AB175" s="84" t="s">
        <v>3113</v>
      </c>
      <c r="AC175" s="84" t="s">
        <v>3113</v>
      </c>
      <c r="AD175" s="84" t="s">
        <v>3113</v>
      </c>
      <c r="AE175" s="84" t="s">
        <v>3113</v>
      </c>
      <c r="AF175" s="84" t="s">
        <v>3113</v>
      </c>
      <c r="AG175" s="84" t="s">
        <v>3113</v>
      </c>
      <c r="AH175" s="84" t="s">
        <v>3113</v>
      </c>
      <c r="AI175" s="84" t="s">
        <v>3113</v>
      </c>
      <c r="AJ175" s="84" t="s">
        <v>3113</v>
      </c>
      <c r="AK175" s="84" t="s">
        <v>3113</v>
      </c>
    </row>
    <row r="176" spans="1:37" ht="73.5" customHeight="1">
      <c r="A176" s="84">
        <v>171</v>
      </c>
      <c r="B176" s="91" t="s">
        <v>3482</v>
      </c>
      <c r="C176" s="73" t="s">
        <v>2031</v>
      </c>
      <c r="D176" s="7" t="s">
        <v>2032</v>
      </c>
      <c r="E176" s="84" t="s">
        <v>2033</v>
      </c>
      <c r="F176" s="86" t="s">
        <v>1640</v>
      </c>
      <c r="G176" s="84" t="s">
        <v>1642</v>
      </c>
      <c r="H176" s="89" t="s">
        <v>2034</v>
      </c>
      <c r="I176" s="73" t="s">
        <v>2035</v>
      </c>
      <c r="J176" s="89" t="s">
        <v>2036</v>
      </c>
      <c r="K176" s="88" t="s">
        <v>2250</v>
      </c>
      <c r="L176" s="87">
        <v>467213.11</v>
      </c>
      <c r="M176" s="73">
        <v>15</v>
      </c>
      <c r="N176" s="117" t="s">
        <v>2037</v>
      </c>
      <c r="O176" s="106" t="s">
        <v>2038</v>
      </c>
      <c r="P176" s="127" t="s">
        <v>2039</v>
      </c>
      <c r="Q176" s="121" t="s">
        <v>2040</v>
      </c>
      <c r="R176" s="127" t="s">
        <v>2041</v>
      </c>
      <c r="S176" s="121" t="s">
        <v>2042</v>
      </c>
      <c r="T176" s="89" t="s">
        <v>2043</v>
      </c>
      <c r="U176" s="89" t="s">
        <v>2044</v>
      </c>
      <c r="V176" s="73" t="s">
        <v>2045</v>
      </c>
      <c r="W176" s="84" t="s">
        <v>3113</v>
      </c>
      <c r="X176" s="84" t="s">
        <v>3113</v>
      </c>
      <c r="Y176" s="84" t="s">
        <v>3113</v>
      </c>
      <c r="Z176" s="84" t="s">
        <v>3113</v>
      </c>
      <c r="AA176" s="84" t="s">
        <v>3113</v>
      </c>
      <c r="AB176" s="84" t="s">
        <v>3113</v>
      </c>
      <c r="AC176" s="84" t="s">
        <v>3113</v>
      </c>
      <c r="AD176" s="87">
        <v>253524.72</v>
      </c>
      <c r="AE176" s="84" t="s">
        <v>3113</v>
      </c>
      <c r="AF176" s="84" t="s">
        <v>3113</v>
      </c>
      <c r="AG176" s="84" t="s">
        <v>3113</v>
      </c>
      <c r="AH176" s="84" t="s">
        <v>3113</v>
      </c>
      <c r="AI176" s="84" t="s">
        <v>3113</v>
      </c>
      <c r="AJ176" s="84" t="s">
        <v>1136</v>
      </c>
      <c r="AK176" s="94">
        <v>3042.32</v>
      </c>
    </row>
    <row r="177" spans="1:37" ht="120.75" customHeight="1">
      <c r="A177" s="84">
        <v>172</v>
      </c>
      <c r="B177" s="85" t="s">
        <v>1180</v>
      </c>
      <c r="C177" s="73" t="s">
        <v>2046</v>
      </c>
      <c r="D177" s="4" t="s">
        <v>2047</v>
      </c>
      <c r="E177" s="84" t="s">
        <v>2048</v>
      </c>
      <c r="F177" s="86" t="s">
        <v>1640</v>
      </c>
      <c r="G177" s="84" t="s">
        <v>1642</v>
      </c>
      <c r="H177" s="130" t="s">
        <v>2049</v>
      </c>
      <c r="I177" s="73" t="s">
        <v>406</v>
      </c>
      <c r="J177" s="89" t="s">
        <v>2050</v>
      </c>
      <c r="K177" s="88" t="s">
        <v>2051</v>
      </c>
      <c r="L177" s="87">
        <v>6229508.2</v>
      </c>
      <c r="M177" s="73">
        <v>8</v>
      </c>
      <c r="N177" s="117" t="s">
        <v>2052</v>
      </c>
      <c r="O177" s="106" t="s">
        <v>2053</v>
      </c>
      <c r="P177" s="87"/>
      <c r="Q177" s="89"/>
      <c r="R177" s="87"/>
      <c r="S177" s="89"/>
      <c r="T177" s="73"/>
      <c r="U177" s="73"/>
      <c r="V177" s="89" t="s">
        <v>2054</v>
      </c>
      <c r="W177" s="84" t="s">
        <v>3113</v>
      </c>
      <c r="X177" s="84" t="s">
        <v>3113</v>
      </c>
      <c r="Y177" s="84" t="s">
        <v>3113</v>
      </c>
      <c r="Z177" s="84" t="s">
        <v>3113</v>
      </c>
      <c r="AA177" s="84" t="s">
        <v>3113</v>
      </c>
      <c r="AB177" s="84" t="s">
        <v>3113</v>
      </c>
      <c r="AC177" s="84" t="s">
        <v>3113</v>
      </c>
      <c r="AD177" s="87">
        <f>6615084+479460+506300</f>
        <v>7600844</v>
      </c>
      <c r="AE177" s="84" t="s">
        <v>3113</v>
      </c>
      <c r="AF177" s="84" t="s">
        <v>3113</v>
      </c>
      <c r="AG177" s="73" t="s">
        <v>2599</v>
      </c>
      <c r="AH177" s="89" t="s">
        <v>2776</v>
      </c>
      <c r="AI177" s="84" t="s">
        <v>3113</v>
      </c>
      <c r="AJ177" s="84" t="s">
        <v>3118</v>
      </c>
      <c r="AK177" s="84" t="s">
        <v>2055</v>
      </c>
    </row>
    <row r="178" spans="1:37" ht="90.75" customHeight="1">
      <c r="A178" s="84">
        <v>173</v>
      </c>
      <c r="B178" s="91" t="s">
        <v>3482</v>
      </c>
      <c r="C178" s="73" t="s">
        <v>2056</v>
      </c>
      <c r="D178" s="105" t="s">
        <v>2057</v>
      </c>
      <c r="E178" s="84" t="s">
        <v>2058</v>
      </c>
      <c r="F178" s="86">
        <v>44</v>
      </c>
      <c r="G178" s="84" t="s">
        <v>3462</v>
      </c>
      <c r="H178" s="84" t="s">
        <v>3113</v>
      </c>
      <c r="I178" s="73" t="s">
        <v>400</v>
      </c>
      <c r="J178" s="89" t="s">
        <v>2059</v>
      </c>
      <c r="K178" s="88" t="s">
        <v>2060</v>
      </c>
      <c r="L178" s="87">
        <v>60000</v>
      </c>
      <c r="M178" s="73">
        <v>1</v>
      </c>
      <c r="N178" s="87">
        <v>72753.48</v>
      </c>
      <c r="O178" s="90" t="s">
        <v>2061</v>
      </c>
      <c r="P178" s="87"/>
      <c r="Q178" s="89"/>
      <c r="R178" s="87"/>
      <c r="S178" s="89"/>
      <c r="T178" s="73"/>
      <c r="U178" s="73"/>
      <c r="V178" s="73" t="s">
        <v>2062</v>
      </c>
      <c r="W178" s="84" t="s">
        <v>3113</v>
      </c>
      <c r="X178" s="84" t="s">
        <v>3113</v>
      </c>
      <c r="Y178" s="84" t="s">
        <v>3113</v>
      </c>
      <c r="Z178" s="84" t="s">
        <v>3113</v>
      </c>
      <c r="AA178" s="84" t="s">
        <v>3113</v>
      </c>
      <c r="AB178" s="84" t="s">
        <v>3113</v>
      </c>
      <c r="AC178" s="84" t="s">
        <v>3113</v>
      </c>
      <c r="AD178" s="87">
        <v>72753.48</v>
      </c>
      <c r="AE178" s="84" t="s">
        <v>3113</v>
      </c>
      <c r="AF178" s="84" t="s">
        <v>3113</v>
      </c>
      <c r="AG178" s="84" t="s">
        <v>3113</v>
      </c>
      <c r="AH178" s="84" t="s">
        <v>3113</v>
      </c>
      <c r="AI178" s="84" t="s">
        <v>3113</v>
      </c>
      <c r="AJ178" s="84" t="s">
        <v>1136</v>
      </c>
      <c r="AK178" s="94">
        <v>873.04</v>
      </c>
    </row>
    <row r="179" spans="1:37" ht="120">
      <c r="A179" s="84">
        <v>174</v>
      </c>
      <c r="B179" s="91" t="s">
        <v>3482</v>
      </c>
      <c r="C179" s="73" t="s">
        <v>2063</v>
      </c>
      <c r="D179" s="105" t="s">
        <v>2064</v>
      </c>
      <c r="E179" s="84" t="s">
        <v>3128</v>
      </c>
      <c r="F179" s="86" t="s">
        <v>1640</v>
      </c>
      <c r="G179" s="84" t="s">
        <v>1642</v>
      </c>
      <c r="H179" s="89" t="s">
        <v>2065</v>
      </c>
      <c r="I179" s="73" t="s">
        <v>585</v>
      </c>
      <c r="J179" s="89" t="s">
        <v>2066</v>
      </c>
      <c r="K179" s="123" t="s">
        <v>2067</v>
      </c>
      <c r="L179" s="87">
        <v>2131200</v>
      </c>
      <c r="M179" s="84" t="s">
        <v>3113</v>
      </c>
      <c r="N179" s="84" t="s">
        <v>3113</v>
      </c>
      <c r="O179" s="88" t="s">
        <v>1834</v>
      </c>
      <c r="P179" s="87"/>
      <c r="Q179" s="89"/>
      <c r="R179" s="87"/>
      <c r="S179" s="89"/>
      <c r="T179" s="73"/>
      <c r="U179" s="73"/>
      <c r="V179" s="73"/>
      <c r="W179" s="84" t="s">
        <v>3113</v>
      </c>
      <c r="X179" s="84" t="s">
        <v>3113</v>
      </c>
      <c r="Y179" s="84" t="s">
        <v>3113</v>
      </c>
      <c r="Z179" s="84" t="s">
        <v>3113</v>
      </c>
      <c r="AA179" s="84" t="s">
        <v>3113</v>
      </c>
      <c r="AB179" s="84" t="s">
        <v>3113</v>
      </c>
      <c r="AC179" s="84" t="s">
        <v>3113</v>
      </c>
      <c r="AD179" s="84" t="s">
        <v>3113</v>
      </c>
      <c r="AE179" s="84" t="s">
        <v>3113</v>
      </c>
      <c r="AF179" s="84" t="s">
        <v>3113</v>
      </c>
      <c r="AG179" s="84" t="s">
        <v>3113</v>
      </c>
      <c r="AH179" s="84" t="s">
        <v>3113</v>
      </c>
      <c r="AI179" s="84" t="s">
        <v>3113</v>
      </c>
      <c r="AJ179" s="84" t="s">
        <v>3113</v>
      </c>
      <c r="AK179" s="84" t="s">
        <v>3113</v>
      </c>
    </row>
    <row r="180" spans="1:37" ht="60.75" customHeight="1">
      <c r="A180" s="84">
        <v>175</v>
      </c>
      <c r="B180" s="91" t="s">
        <v>3482</v>
      </c>
      <c r="C180" s="73" t="s">
        <v>2068</v>
      </c>
      <c r="D180" s="4" t="s">
        <v>2069</v>
      </c>
      <c r="E180" s="84" t="s">
        <v>2070</v>
      </c>
      <c r="F180" s="86" t="s">
        <v>1640</v>
      </c>
      <c r="G180" s="84" t="s">
        <v>1642</v>
      </c>
      <c r="H180" s="84" t="s">
        <v>3113</v>
      </c>
      <c r="I180" s="73" t="s">
        <v>2071</v>
      </c>
      <c r="J180" s="89" t="s">
        <v>2072</v>
      </c>
      <c r="K180" s="88" t="s">
        <v>2073</v>
      </c>
      <c r="L180" s="87">
        <v>49180</v>
      </c>
      <c r="M180" s="73">
        <v>2</v>
      </c>
      <c r="N180" s="87">
        <v>61264.74</v>
      </c>
      <c r="O180" s="90" t="s">
        <v>2074</v>
      </c>
      <c r="P180" s="87">
        <v>62587.22</v>
      </c>
      <c r="Q180" s="89" t="s">
        <v>1920</v>
      </c>
      <c r="R180" s="87">
        <v>61264.74</v>
      </c>
      <c r="S180" s="90" t="s">
        <v>2075</v>
      </c>
      <c r="T180" s="73"/>
      <c r="U180" s="73"/>
      <c r="V180" s="73" t="s">
        <v>2076</v>
      </c>
      <c r="W180" s="84" t="s">
        <v>3113</v>
      </c>
      <c r="X180" s="84" t="s">
        <v>3113</v>
      </c>
      <c r="Y180" s="84" t="s">
        <v>3113</v>
      </c>
      <c r="Z180" s="84" t="s">
        <v>3113</v>
      </c>
      <c r="AA180" s="84" t="s">
        <v>3113</v>
      </c>
      <c r="AB180" s="84" t="s">
        <v>3113</v>
      </c>
      <c r="AC180" s="84" t="s">
        <v>3113</v>
      </c>
      <c r="AD180" s="87">
        <v>61264.74</v>
      </c>
      <c r="AE180" s="84" t="s">
        <v>3113</v>
      </c>
      <c r="AF180" s="84" t="s">
        <v>3113</v>
      </c>
      <c r="AG180" s="84" t="s">
        <v>3113</v>
      </c>
      <c r="AH180" s="84" t="s">
        <v>3113</v>
      </c>
      <c r="AI180" s="84" t="s">
        <v>3113</v>
      </c>
      <c r="AJ180" s="84" t="s">
        <v>1136</v>
      </c>
      <c r="AK180" s="84" t="s">
        <v>3113</v>
      </c>
    </row>
    <row r="181" spans="1:37" ht="30.75" customHeight="1">
      <c r="A181" s="84">
        <v>176</v>
      </c>
      <c r="B181" s="85" t="s">
        <v>1180</v>
      </c>
      <c r="C181" s="73" t="s">
        <v>2077</v>
      </c>
      <c r="D181" s="105" t="s">
        <v>2078</v>
      </c>
      <c r="E181" s="84"/>
      <c r="F181" s="86" t="s">
        <v>1640</v>
      </c>
      <c r="G181" s="84" t="s">
        <v>1642</v>
      </c>
      <c r="H181" s="84" t="s">
        <v>3113</v>
      </c>
      <c r="I181" s="73" t="s">
        <v>559</v>
      </c>
      <c r="J181" s="89" t="s">
        <v>2079</v>
      </c>
      <c r="K181" s="73" t="s">
        <v>2080</v>
      </c>
      <c r="L181" s="87">
        <v>73770</v>
      </c>
      <c r="M181" s="73"/>
      <c r="N181" s="87"/>
      <c r="O181" s="88" t="s">
        <v>524</v>
      </c>
      <c r="P181" s="87"/>
      <c r="Q181" s="89"/>
      <c r="R181" s="87"/>
      <c r="S181" s="89"/>
      <c r="T181" s="73"/>
      <c r="U181" s="73"/>
      <c r="V181" s="73"/>
      <c r="W181" s="84" t="s">
        <v>3113</v>
      </c>
      <c r="X181" s="84" t="s">
        <v>3113</v>
      </c>
      <c r="Y181" s="84" t="s">
        <v>3113</v>
      </c>
      <c r="Z181" s="84" t="s">
        <v>3113</v>
      </c>
      <c r="AA181" s="84" t="s">
        <v>3113</v>
      </c>
      <c r="AB181" s="84" t="s">
        <v>3113</v>
      </c>
      <c r="AC181" s="84" t="s">
        <v>3113</v>
      </c>
      <c r="AD181" s="84" t="s">
        <v>3113</v>
      </c>
      <c r="AE181" s="84" t="s">
        <v>3113</v>
      </c>
      <c r="AF181" s="84" t="s">
        <v>3113</v>
      </c>
      <c r="AG181" s="84" t="s">
        <v>3113</v>
      </c>
      <c r="AH181" s="84" t="s">
        <v>3113</v>
      </c>
      <c r="AI181" s="84" t="s">
        <v>3113</v>
      </c>
      <c r="AJ181" s="84" t="s">
        <v>3113</v>
      </c>
      <c r="AK181" s="84" t="s">
        <v>3113</v>
      </c>
    </row>
    <row r="182" spans="1:37" ht="44.25" customHeight="1">
      <c r="A182" s="84">
        <v>177</v>
      </c>
      <c r="B182" s="85" t="s">
        <v>1180</v>
      </c>
      <c r="C182" s="73" t="s">
        <v>2081</v>
      </c>
      <c r="D182" s="105" t="s">
        <v>2082</v>
      </c>
      <c r="E182" s="84" t="s">
        <v>4321</v>
      </c>
      <c r="F182" s="86" t="s">
        <v>1640</v>
      </c>
      <c r="G182" s="84" t="s">
        <v>3462</v>
      </c>
      <c r="H182" s="84" t="s">
        <v>3113</v>
      </c>
      <c r="I182" s="73" t="s">
        <v>2083</v>
      </c>
      <c r="J182" s="89" t="s">
        <v>2084</v>
      </c>
      <c r="K182" s="88" t="s">
        <v>2786</v>
      </c>
      <c r="L182" s="87">
        <v>70000</v>
      </c>
      <c r="M182" s="73">
        <v>1</v>
      </c>
      <c r="N182" s="87">
        <v>66597.36</v>
      </c>
      <c r="O182" s="90" t="s">
        <v>2085</v>
      </c>
      <c r="P182" s="87"/>
      <c r="Q182" s="89"/>
      <c r="R182" s="87"/>
      <c r="S182" s="89"/>
      <c r="T182" s="73"/>
      <c r="U182" s="73"/>
      <c r="V182" s="73" t="s">
        <v>406</v>
      </c>
      <c r="W182" s="84" t="s">
        <v>3113</v>
      </c>
      <c r="X182" s="84" t="s">
        <v>3113</v>
      </c>
      <c r="Y182" s="84" t="s">
        <v>3113</v>
      </c>
      <c r="Z182" s="84" t="s">
        <v>3113</v>
      </c>
      <c r="AA182" s="84" t="s">
        <v>3113</v>
      </c>
      <c r="AB182" s="84" t="s">
        <v>3113</v>
      </c>
      <c r="AC182" s="84" t="s">
        <v>3113</v>
      </c>
      <c r="AD182" s="87">
        <v>66597.36</v>
      </c>
      <c r="AE182" s="84" t="s">
        <v>3113</v>
      </c>
      <c r="AF182" s="84" t="s">
        <v>3113</v>
      </c>
      <c r="AG182" s="84" t="s">
        <v>3113</v>
      </c>
      <c r="AH182" s="84" t="s">
        <v>3113</v>
      </c>
      <c r="AI182" s="84" t="s">
        <v>3113</v>
      </c>
      <c r="AJ182" s="84" t="s">
        <v>1136</v>
      </c>
      <c r="AK182" s="84" t="s">
        <v>3113</v>
      </c>
    </row>
    <row r="183" spans="1:37" ht="74.25" customHeight="1">
      <c r="A183" s="84">
        <v>178</v>
      </c>
      <c r="B183" s="91" t="s">
        <v>3482</v>
      </c>
      <c r="C183" s="73" t="s">
        <v>2086</v>
      </c>
      <c r="D183" s="4" t="s">
        <v>2087</v>
      </c>
      <c r="E183" s="84" t="s">
        <v>2191</v>
      </c>
      <c r="F183" s="86" t="s">
        <v>1640</v>
      </c>
      <c r="G183" s="84" t="s">
        <v>1642</v>
      </c>
      <c r="H183" s="89" t="s">
        <v>2088</v>
      </c>
      <c r="I183" s="73" t="s">
        <v>1860</v>
      </c>
      <c r="J183" s="89" t="s">
        <v>2089</v>
      </c>
      <c r="K183" s="88" t="s">
        <v>2090</v>
      </c>
      <c r="L183" s="87">
        <v>5737704.91</v>
      </c>
      <c r="M183" s="73">
        <v>5</v>
      </c>
      <c r="N183" s="127" t="s">
        <v>2091</v>
      </c>
      <c r="O183" s="113" t="s">
        <v>2092</v>
      </c>
      <c r="P183" s="127" t="s">
        <v>2093</v>
      </c>
      <c r="Q183" s="121" t="s">
        <v>2094</v>
      </c>
      <c r="R183" s="127" t="s">
        <v>2095</v>
      </c>
      <c r="S183" s="90" t="s">
        <v>2096</v>
      </c>
      <c r="T183" s="121" t="s">
        <v>2097</v>
      </c>
      <c r="U183" s="121" t="s">
        <v>2098</v>
      </c>
      <c r="V183" s="89" t="s">
        <v>2099</v>
      </c>
      <c r="W183" s="84" t="s">
        <v>3113</v>
      </c>
      <c r="X183" s="84" t="s">
        <v>3113</v>
      </c>
      <c r="Y183" s="84" t="s">
        <v>3113</v>
      </c>
      <c r="Z183" s="84" t="s">
        <v>3113</v>
      </c>
      <c r="AA183" s="84" t="s">
        <v>3113</v>
      </c>
      <c r="AB183" s="84" t="s">
        <v>3113</v>
      </c>
      <c r="AC183" s="84" t="s">
        <v>3113</v>
      </c>
      <c r="AD183" s="87">
        <f>3341604.4+2076879.2</f>
        <v>5418483.6</v>
      </c>
      <c r="AE183" s="84" t="s">
        <v>3113</v>
      </c>
      <c r="AF183" s="84" t="s">
        <v>3113</v>
      </c>
      <c r="AG183" s="84" t="s">
        <v>3113</v>
      </c>
      <c r="AH183" s="84" t="s">
        <v>3113</v>
      </c>
      <c r="AI183" s="84" t="s">
        <v>3113</v>
      </c>
      <c r="AJ183" s="84" t="s">
        <v>1136</v>
      </c>
      <c r="AK183" s="84" t="s">
        <v>3113</v>
      </c>
    </row>
    <row r="184" spans="1:37" ht="56.25">
      <c r="A184" s="84">
        <v>179</v>
      </c>
      <c r="B184" s="91" t="s">
        <v>3482</v>
      </c>
      <c r="C184" s="73" t="s">
        <v>2100</v>
      </c>
      <c r="D184" s="105" t="s">
        <v>2101</v>
      </c>
      <c r="E184" s="84" t="s">
        <v>2102</v>
      </c>
      <c r="F184" s="84" t="s">
        <v>1639</v>
      </c>
      <c r="G184" s="84" t="s">
        <v>3462</v>
      </c>
      <c r="H184" s="84" t="s">
        <v>3113</v>
      </c>
      <c r="I184" s="73" t="s">
        <v>1953</v>
      </c>
      <c r="J184" s="89" t="s">
        <v>2103</v>
      </c>
      <c r="K184" s="88" t="s">
        <v>2104</v>
      </c>
      <c r="L184" s="87">
        <v>49413</v>
      </c>
      <c r="M184" s="73">
        <v>1</v>
      </c>
      <c r="N184" s="87">
        <v>60000</v>
      </c>
      <c r="O184" s="90" t="s">
        <v>2105</v>
      </c>
      <c r="P184" s="87"/>
      <c r="Q184" s="89"/>
      <c r="R184" s="87"/>
      <c r="S184" s="89"/>
      <c r="T184" s="73"/>
      <c r="U184" s="73"/>
      <c r="V184" s="73" t="s">
        <v>1555</v>
      </c>
      <c r="W184" s="84" t="s">
        <v>3113</v>
      </c>
      <c r="X184" s="84" t="s">
        <v>3113</v>
      </c>
      <c r="Y184" s="84" t="s">
        <v>3113</v>
      </c>
      <c r="Z184" s="84" t="s">
        <v>3113</v>
      </c>
      <c r="AA184" s="84" t="s">
        <v>3113</v>
      </c>
      <c r="AB184" s="84" t="s">
        <v>3113</v>
      </c>
      <c r="AC184" s="84" t="s">
        <v>3113</v>
      </c>
      <c r="AD184" s="87">
        <v>60000</v>
      </c>
      <c r="AE184" s="84" t="s">
        <v>3113</v>
      </c>
      <c r="AF184" s="84" t="s">
        <v>3113</v>
      </c>
      <c r="AG184" s="84" t="s">
        <v>3113</v>
      </c>
      <c r="AH184" s="84" t="s">
        <v>3113</v>
      </c>
      <c r="AI184" s="84" t="s">
        <v>3113</v>
      </c>
      <c r="AJ184" s="84" t="s">
        <v>1136</v>
      </c>
      <c r="AK184" s="84" t="s">
        <v>3113</v>
      </c>
    </row>
    <row r="185" spans="1:37" ht="36">
      <c r="A185" s="84">
        <v>180</v>
      </c>
      <c r="B185" s="85" t="s">
        <v>1180</v>
      </c>
      <c r="C185" s="73" t="s">
        <v>2106</v>
      </c>
      <c r="D185" s="105" t="s">
        <v>2107</v>
      </c>
      <c r="E185" s="84" t="s">
        <v>2613</v>
      </c>
      <c r="F185" s="86" t="s">
        <v>1640</v>
      </c>
      <c r="G185" s="84" t="s">
        <v>1642</v>
      </c>
      <c r="H185" s="84" t="s">
        <v>3113</v>
      </c>
      <c r="I185" s="73" t="s">
        <v>1928</v>
      </c>
      <c r="J185" s="89" t="s">
        <v>2108</v>
      </c>
      <c r="K185" s="88" t="s">
        <v>2104</v>
      </c>
      <c r="L185" s="87">
        <v>106557.37</v>
      </c>
      <c r="M185" s="73">
        <v>1</v>
      </c>
      <c r="N185" s="87">
        <v>138900</v>
      </c>
      <c r="O185" s="90" t="s">
        <v>2109</v>
      </c>
      <c r="P185" s="87"/>
      <c r="Q185" s="89"/>
      <c r="R185" s="87"/>
      <c r="S185" s="89"/>
      <c r="T185" s="73"/>
      <c r="U185" s="73"/>
      <c r="V185" s="73" t="s">
        <v>2110</v>
      </c>
      <c r="W185" s="84" t="s">
        <v>3113</v>
      </c>
      <c r="X185" s="84" t="s">
        <v>3113</v>
      </c>
      <c r="Y185" s="84" t="s">
        <v>3113</v>
      </c>
      <c r="Z185" s="84" t="s">
        <v>3113</v>
      </c>
      <c r="AA185" s="84" t="s">
        <v>3113</v>
      </c>
      <c r="AB185" s="84" t="s">
        <v>3113</v>
      </c>
      <c r="AC185" s="84" t="s">
        <v>3113</v>
      </c>
      <c r="AD185" s="87">
        <v>138900</v>
      </c>
      <c r="AE185" s="84" t="s">
        <v>3113</v>
      </c>
      <c r="AF185" s="84" t="s">
        <v>3113</v>
      </c>
      <c r="AG185" s="84" t="s">
        <v>3113</v>
      </c>
      <c r="AH185" s="84" t="s">
        <v>3113</v>
      </c>
      <c r="AI185" s="84" t="s">
        <v>3113</v>
      </c>
      <c r="AJ185" s="84" t="s">
        <v>1136</v>
      </c>
      <c r="AK185" s="84" t="s">
        <v>3113</v>
      </c>
    </row>
    <row r="186" spans="1:37" ht="101.25">
      <c r="A186" s="84">
        <v>181</v>
      </c>
      <c r="B186" s="85" t="s">
        <v>1180</v>
      </c>
      <c r="C186" s="73" t="s">
        <v>2111</v>
      </c>
      <c r="D186" s="7" t="s">
        <v>2112</v>
      </c>
      <c r="E186" s="84"/>
      <c r="F186" s="84" t="s">
        <v>2472</v>
      </c>
      <c r="G186" s="84" t="s">
        <v>1642</v>
      </c>
      <c r="H186" s="84" t="s">
        <v>3113</v>
      </c>
      <c r="I186" s="73" t="s">
        <v>1854</v>
      </c>
      <c r="J186" s="89" t="s">
        <v>2113</v>
      </c>
      <c r="K186" s="129" t="s">
        <v>2114</v>
      </c>
      <c r="L186" s="87">
        <v>79465.04</v>
      </c>
      <c r="M186" s="73">
        <v>5</v>
      </c>
      <c r="N186" s="117" t="s">
        <v>2115</v>
      </c>
      <c r="O186" s="90" t="s">
        <v>930</v>
      </c>
      <c r="P186" s="117" t="s">
        <v>931</v>
      </c>
      <c r="Q186" s="90" t="s">
        <v>932</v>
      </c>
      <c r="R186" s="117" t="s">
        <v>2115</v>
      </c>
      <c r="S186" s="90" t="s">
        <v>930</v>
      </c>
      <c r="T186" s="73"/>
      <c r="U186" s="73"/>
      <c r="V186" s="73" t="s">
        <v>933</v>
      </c>
      <c r="W186" s="84" t="s">
        <v>3113</v>
      </c>
      <c r="X186" s="84" t="s">
        <v>3113</v>
      </c>
      <c r="Y186" s="84" t="s">
        <v>3113</v>
      </c>
      <c r="Z186" s="84" t="s">
        <v>3113</v>
      </c>
      <c r="AA186" s="84" t="s">
        <v>3113</v>
      </c>
      <c r="AB186" s="84" t="s">
        <v>3113</v>
      </c>
      <c r="AC186" s="84" t="s">
        <v>3113</v>
      </c>
      <c r="AD186" s="87">
        <v>69753.29</v>
      </c>
      <c r="AE186" s="84" t="s">
        <v>3113</v>
      </c>
      <c r="AF186" s="84" t="s">
        <v>3113</v>
      </c>
      <c r="AG186" s="84" t="s">
        <v>3113</v>
      </c>
      <c r="AH186" s="84" t="s">
        <v>3113</v>
      </c>
      <c r="AI186" s="84" t="s">
        <v>3113</v>
      </c>
      <c r="AJ186" s="84" t="s">
        <v>1136</v>
      </c>
      <c r="AK186" s="84" t="s">
        <v>3113</v>
      </c>
    </row>
    <row r="187" spans="1:37" ht="55.5" customHeight="1">
      <c r="A187" s="84">
        <v>182</v>
      </c>
      <c r="B187" s="91" t="s">
        <v>3482</v>
      </c>
      <c r="C187" s="73" t="s">
        <v>934</v>
      </c>
      <c r="D187" s="4" t="s">
        <v>935</v>
      </c>
      <c r="E187" s="84" t="s">
        <v>936</v>
      </c>
      <c r="F187" s="86" t="s">
        <v>1640</v>
      </c>
      <c r="G187" s="84" t="s">
        <v>3100</v>
      </c>
      <c r="H187" s="84" t="s">
        <v>3113</v>
      </c>
      <c r="I187" s="73" t="s">
        <v>937</v>
      </c>
      <c r="J187" s="89" t="s">
        <v>938</v>
      </c>
      <c r="K187" s="129" t="s">
        <v>2073</v>
      </c>
      <c r="L187" s="87">
        <v>67540</v>
      </c>
      <c r="M187" s="73">
        <v>3</v>
      </c>
      <c r="N187" s="87">
        <v>52347.11</v>
      </c>
      <c r="O187" s="90" t="s">
        <v>939</v>
      </c>
      <c r="P187" s="87">
        <v>60990.24</v>
      </c>
      <c r="Q187" s="89" t="s">
        <v>940</v>
      </c>
      <c r="R187" s="87">
        <v>52347.11</v>
      </c>
      <c r="S187" s="90" t="s">
        <v>941</v>
      </c>
      <c r="T187" s="73"/>
      <c r="U187" s="73"/>
      <c r="V187" s="73" t="s">
        <v>942</v>
      </c>
      <c r="W187" s="84" t="s">
        <v>3113</v>
      </c>
      <c r="X187" s="84" t="s">
        <v>3113</v>
      </c>
      <c r="Y187" s="84" t="s">
        <v>3113</v>
      </c>
      <c r="Z187" s="84" t="s">
        <v>3113</v>
      </c>
      <c r="AA187" s="84" t="s">
        <v>3113</v>
      </c>
      <c r="AB187" s="84" t="s">
        <v>3113</v>
      </c>
      <c r="AC187" s="84" t="s">
        <v>3113</v>
      </c>
      <c r="AD187" s="87">
        <v>52347.11</v>
      </c>
      <c r="AE187" s="84" t="s">
        <v>3113</v>
      </c>
      <c r="AF187" s="84" t="s">
        <v>3113</v>
      </c>
      <c r="AG187" s="84" t="s">
        <v>3113</v>
      </c>
      <c r="AH187" s="84" t="s">
        <v>3113</v>
      </c>
      <c r="AI187" s="84" t="s">
        <v>3113</v>
      </c>
      <c r="AJ187" s="84" t="s">
        <v>1136</v>
      </c>
      <c r="AK187" s="84" t="s">
        <v>3113</v>
      </c>
    </row>
    <row r="188" spans="1:37" ht="54.75" customHeight="1">
      <c r="A188" s="84">
        <v>183</v>
      </c>
      <c r="B188" s="85" t="s">
        <v>1180</v>
      </c>
      <c r="C188" s="73" t="s">
        <v>943</v>
      </c>
      <c r="D188" s="105" t="s">
        <v>944</v>
      </c>
      <c r="E188" s="84"/>
      <c r="F188" s="84" t="s">
        <v>1639</v>
      </c>
      <c r="G188" s="84" t="s">
        <v>1642</v>
      </c>
      <c r="H188" s="84" t="s">
        <v>3113</v>
      </c>
      <c r="I188" s="73" t="s">
        <v>2595</v>
      </c>
      <c r="J188" s="89" t="s">
        <v>945</v>
      </c>
      <c r="K188" s="88" t="s">
        <v>946</v>
      </c>
      <c r="L188" s="87">
        <v>107000</v>
      </c>
      <c r="M188" s="73">
        <v>1</v>
      </c>
      <c r="N188" s="87">
        <v>105633</v>
      </c>
      <c r="O188" s="90" t="s">
        <v>947</v>
      </c>
      <c r="P188" s="87">
        <v>105633</v>
      </c>
      <c r="Q188" s="90" t="s">
        <v>948</v>
      </c>
      <c r="R188" s="87">
        <v>105633</v>
      </c>
      <c r="S188" s="90" t="s">
        <v>948</v>
      </c>
      <c r="T188" s="73"/>
      <c r="U188" s="73"/>
      <c r="V188" s="73" t="s">
        <v>949</v>
      </c>
      <c r="W188" s="84" t="s">
        <v>3113</v>
      </c>
      <c r="X188" s="84" t="s">
        <v>3113</v>
      </c>
      <c r="Y188" s="84" t="s">
        <v>3113</v>
      </c>
      <c r="Z188" s="84" t="s">
        <v>3113</v>
      </c>
      <c r="AA188" s="84" t="s">
        <v>3113</v>
      </c>
      <c r="AB188" s="84" t="s">
        <v>3113</v>
      </c>
      <c r="AC188" s="84" t="s">
        <v>3113</v>
      </c>
      <c r="AD188" s="87">
        <v>105633</v>
      </c>
      <c r="AE188" s="84" t="s">
        <v>3113</v>
      </c>
      <c r="AF188" s="84" t="s">
        <v>3113</v>
      </c>
      <c r="AG188" s="84" t="s">
        <v>3113</v>
      </c>
      <c r="AH188" s="84" t="s">
        <v>3113</v>
      </c>
      <c r="AI188" s="84" t="s">
        <v>3113</v>
      </c>
      <c r="AJ188" s="84" t="s">
        <v>1136</v>
      </c>
      <c r="AK188" s="84" t="s">
        <v>3113</v>
      </c>
    </row>
    <row r="189" spans="1:37" ht="156">
      <c r="A189" s="84">
        <v>184</v>
      </c>
      <c r="B189" s="91" t="s">
        <v>407</v>
      </c>
      <c r="C189" s="73" t="s">
        <v>950</v>
      </c>
      <c r="D189" s="105" t="s">
        <v>951</v>
      </c>
      <c r="E189" s="84" t="s">
        <v>1724</v>
      </c>
      <c r="F189" s="86" t="s">
        <v>1640</v>
      </c>
      <c r="G189" s="84" t="s">
        <v>3462</v>
      </c>
      <c r="H189" s="84" t="s">
        <v>3113</v>
      </c>
      <c r="I189" s="73" t="s">
        <v>952</v>
      </c>
      <c r="J189" s="89" t="s">
        <v>953</v>
      </c>
      <c r="K189" s="88" t="s">
        <v>954</v>
      </c>
      <c r="L189" s="87">
        <v>163934</v>
      </c>
      <c r="M189" s="73">
        <v>1</v>
      </c>
      <c r="N189" s="87">
        <v>244000</v>
      </c>
      <c r="O189" s="90" t="s">
        <v>955</v>
      </c>
      <c r="P189" s="87"/>
      <c r="Q189" s="89"/>
      <c r="R189" s="87"/>
      <c r="S189" s="89"/>
      <c r="T189" s="73"/>
      <c r="U189" s="73"/>
      <c r="V189" s="73" t="s">
        <v>1509</v>
      </c>
      <c r="W189" s="84" t="s">
        <v>3113</v>
      </c>
      <c r="X189" s="84" t="s">
        <v>3113</v>
      </c>
      <c r="Y189" s="84" t="s">
        <v>3113</v>
      </c>
      <c r="Z189" s="84" t="s">
        <v>3113</v>
      </c>
      <c r="AA189" s="84" t="s">
        <v>3113</v>
      </c>
      <c r="AB189" s="84" t="s">
        <v>3113</v>
      </c>
      <c r="AC189" s="84" t="s">
        <v>3113</v>
      </c>
      <c r="AD189" s="87">
        <v>244000</v>
      </c>
      <c r="AE189" s="84" t="s">
        <v>3113</v>
      </c>
      <c r="AF189" s="84" t="s">
        <v>3113</v>
      </c>
      <c r="AG189" s="107" t="s">
        <v>956</v>
      </c>
      <c r="AH189" s="95" t="s">
        <v>1215</v>
      </c>
      <c r="AI189" s="84" t="s">
        <v>3113</v>
      </c>
      <c r="AJ189" s="84" t="s">
        <v>1136</v>
      </c>
      <c r="AK189" s="84" t="s">
        <v>3113</v>
      </c>
    </row>
    <row r="190" spans="1:37" ht="45" customHeight="1">
      <c r="A190" s="84">
        <v>185</v>
      </c>
      <c r="B190" s="91" t="s">
        <v>407</v>
      </c>
      <c r="C190" s="73" t="s">
        <v>957</v>
      </c>
      <c r="D190" s="4" t="s">
        <v>958</v>
      </c>
      <c r="E190" s="84" t="s">
        <v>1764</v>
      </c>
      <c r="F190" s="86" t="s">
        <v>1640</v>
      </c>
      <c r="G190" s="84" t="s">
        <v>1642</v>
      </c>
      <c r="H190" s="84" t="s">
        <v>3113</v>
      </c>
      <c r="I190" s="73" t="s">
        <v>959</v>
      </c>
      <c r="J190" s="89" t="s">
        <v>960</v>
      </c>
      <c r="K190" s="88" t="s">
        <v>961</v>
      </c>
      <c r="L190" s="87">
        <v>104250</v>
      </c>
      <c r="M190" s="73">
        <v>2</v>
      </c>
      <c r="N190" s="87">
        <v>114357.92</v>
      </c>
      <c r="O190" s="106" t="s">
        <v>962</v>
      </c>
      <c r="P190" s="87">
        <v>122341.6</v>
      </c>
      <c r="Q190" s="89" t="s">
        <v>963</v>
      </c>
      <c r="R190" s="87">
        <v>114357.92</v>
      </c>
      <c r="S190" s="106" t="s">
        <v>964</v>
      </c>
      <c r="T190" s="73"/>
      <c r="U190" s="73"/>
      <c r="V190" s="73" t="s">
        <v>933</v>
      </c>
      <c r="W190" s="84" t="s">
        <v>3113</v>
      </c>
      <c r="X190" s="84" t="s">
        <v>3113</v>
      </c>
      <c r="Y190" s="84" t="s">
        <v>3113</v>
      </c>
      <c r="Z190" s="84" t="s">
        <v>3113</v>
      </c>
      <c r="AA190" s="84" t="s">
        <v>3113</v>
      </c>
      <c r="AB190" s="84" t="s">
        <v>3113</v>
      </c>
      <c r="AC190" s="84" t="s">
        <v>3113</v>
      </c>
      <c r="AD190" s="87">
        <v>114357.92</v>
      </c>
      <c r="AE190" s="84" t="s">
        <v>3113</v>
      </c>
      <c r="AF190" s="84" t="s">
        <v>3113</v>
      </c>
      <c r="AG190" s="84" t="s">
        <v>3113</v>
      </c>
      <c r="AH190" s="84" t="s">
        <v>3113</v>
      </c>
      <c r="AI190" s="84" t="s">
        <v>3113</v>
      </c>
      <c r="AJ190" s="84" t="s">
        <v>1136</v>
      </c>
      <c r="AK190" s="84" t="s">
        <v>3113</v>
      </c>
    </row>
    <row r="191" spans="1:37" ht="39" customHeight="1">
      <c r="A191" s="84">
        <v>186</v>
      </c>
      <c r="B191" s="85" t="s">
        <v>1180</v>
      </c>
      <c r="C191" s="73" t="s">
        <v>965</v>
      </c>
      <c r="D191" s="105" t="s">
        <v>966</v>
      </c>
      <c r="E191" s="84" t="s">
        <v>967</v>
      </c>
      <c r="F191" s="86" t="s">
        <v>1640</v>
      </c>
      <c r="G191" s="84" t="s">
        <v>1642</v>
      </c>
      <c r="H191" s="84" t="s">
        <v>3113</v>
      </c>
      <c r="I191" s="73" t="s">
        <v>968</v>
      </c>
      <c r="J191" s="89" t="s">
        <v>969</v>
      </c>
      <c r="K191" s="88" t="s">
        <v>970</v>
      </c>
      <c r="L191" s="87">
        <v>36500</v>
      </c>
      <c r="M191" s="73">
        <v>1</v>
      </c>
      <c r="N191" s="87">
        <v>44164</v>
      </c>
      <c r="O191" s="106" t="s">
        <v>971</v>
      </c>
      <c r="P191" s="87">
        <v>44164</v>
      </c>
      <c r="Q191" s="106" t="s">
        <v>1256</v>
      </c>
      <c r="R191" s="87">
        <v>44164</v>
      </c>
      <c r="S191" s="106" t="s">
        <v>1256</v>
      </c>
      <c r="T191" s="73"/>
      <c r="U191" s="73"/>
      <c r="V191" s="73" t="s">
        <v>972</v>
      </c>
      <c r="W191" s="84" t="s">
        <v>3113</v>
      </c>
      <c r="X191" s="84" t="s">
        <v>3113</v>
      </c>
      <c r="Y191" s="84" t="s">
        <v>3113</v>
      </c>
      <c r="Z191" s="84" t="s">
        <v>3113</v>
      </c>
      <c r="AA191" s="84" t="s">
        <v>3113</v>
      </c>
      <c r="AB191" s="84" t="s">
        <v>3113</v>
      </c>
      <c r="AC191" s="84" t="s">
        <v>3113</v>
      </c>
      <c r="AD191" s="87">
        <v>44164</v>
      </c>
      <c r="AE191" s="84" t="s">
        <v>3113</v>
      </c>
      <c r="AF191" s="84" t="s">
        <v>3113</v>
      </c>
      <c r="AG191" s="84" t="s">
        <v>3113</v>
      </c>
      <c r="AH191" s="84" t="s">
        <v>3113</v>
      </c>
      <c r="AI191" s="84" t="s">
        <v>3113</v>
      </c>
      <c r="AJ191" s="84" t="s">
        <v>1136</v>
      </c>
      <c r="AK191" s="84" t="s">
        <v>3113</v>
      </c>
    </row>
    <row r="192" spans="1:37" ht="52.5" customHeight="1">
      <c r="A192" s="84">
        <v>187</v>
      </c>
      <c r="B192" s="85" t="s">
        <v>1180</v>
      </c>
      <c r="C192" s="73" t="s">
        <v>973</v>
      </c>
      <c r="D192" s="4" t="s">
        <v>974</v>
      </c>
      <c r="E192" s="84" t="s">
        <v>2972</v>
      </c>
      <c r="F192" s="86" t="s">
        <v>1640</v>
      </c>
      <c r="G192" s="84" t="s">
        <v>3100</v>
      </c>
      <c r="H192" s="84" t="s">
        <v>3113</v>
      </c>
      <c r="I192" s="73" t="s">
        <v>473</v>
      </c>
      <c r="J192" s="89" t="s">
        <v>975</v>
      </c>
      <c r="K192" s="88" t="s">
        <v>976</v>
      </c>
      <c r="L192" s="87">
        <v>21650</v>
      </c>
      <c r="M192" s="73">
        <v>2</v>
      </c>
      <c r="N192" s="87">
        <v>15311.82</v>
      </c>
      <c r="O192" s="90" t="s">
        <v>977</v>
      </c>
      <c r="P192" s="87">
        <v>27084</v>
      </c>
      <c r="Q192" s="102" t="s">
        <v>978</v>
      </c>
      <c r="R192" s="87">
        <v>20923</v>
      </c>
      <c r="S192" s="90" t="s">
        <v>979</v>
      </c>
      <c r="T192" s="73"/>
      <c r="U192" s="73"/>
      <c r="V192" s="73" t="s">
        <v>383</v>
      </c>
      <c r="W192" s="84" t="s">
        <v>3113</v>
      </c>
      <c r="X192" s="84" t="s">
        <v>3113</v>
      </c>
      <c r="Y192" s="84" t="s">
        <v>3113</v>
      </c>
      <c r="Z192" s="84" t="s">
        <v>3113</v>
      </c>
      <c r="AA192" s="84" t="s">
        <v>3113</v>
      </c>
      <c r="AB192" s="84" t="s">
        <v>3113</v>
      </c>
      <c r="AC192" s="84" t="s">
        <v>3113</v>
      </c>
      <c r="AD192" s="87">
        <v>15311.82</v>
      </c>
      <c r="AE192" s="84" t="s">
        <v>3113</v>
      </c>
      <c r="AF192" s="84" t="s">
        <v>3113</v>
      </c>
      <c r="AG192" s="84" t="s">
        <v>3113</v>
      </c>
      <c r="AH192" s="84" t="s">
        <v>3113</v>
      </c>
      <c r="AI192" s="84" t="s">
        <v>3113</v>
      </c>
      <c r="AJ192" s="84" t="s">
        <v>1136</v>
      </c>
      <c r="AK192" s="84" t="s">
        <v>3113</v>
      </c>
    </row>
    <row r="193" spans="1:37" ht="42.75" customHeight="1">
      <c r="A193" s="84">
        <v>188</v>
      </c>
      <c r="B193" s="91" t="s">
        <v>3482</v>
      </c>
      <c r="C193" s="73" t="s">
        <v>980</v>
      </c>
      <c r="D193" s="105" t="s">
        <v>981</v>
      </c>
      <c r="E193" s="84" t="s">
        <v>3157</v>
      </c>
      <c r="F193" s="86" t="s">
        <v>1640</v>
      </c>
      <c r="G193" s="84" t="s">
        <v>1642</v>
      </c>
      <c r="H193" s="73" t="s">
        <v>982</v>
      </c>
      <c r="I193" s="73" t="s">
        <v>983</v>
      </c>
      <c r="J193" s="73" t="s">
        <v>984</v>
      </c>
      <c r="K193" s="93" t="s">
        <v>985</v>
      </c>
      <c r="L193" s="87">
        <v>4920000</v>
      </c>
      <c r="M193" s="73">
        <v>1</v>
      </c>
      <c r="N193" s="87">
        <v>2889916.61</v>
      </c>
      <c r="O193" s="106" t="s">
        <v>986</v>
      </c>
      <c r="P193" s="87"/>
      <c r="Q193" s="89"/>
      <c r="R193" s="87"/>
      <c r="S193" s="89"/>
      <c r="T193" s="73"/>
      <c r="U193" s="73"/>
      <c r="V193" s="73" t="s">
        <v>987</v>
      </c>
      <c r="W193" s="84" t="s">
        <v>3113</v>
      </c>
      <c r="X193" s="84" t="s">
        <v>3113</v>
      </c>
      <c r="Y193" s="84" t="s">
        <v>3113</v>
      </c>
      <c r="Z193" s="84" t="s">
        <v>3113</v>
      </c>
      <c r="AA193" s="84" t="s">
        <v>3113</v>
      </c>
      <c r="AB193" s="84" t="s">
        <v>3113</v>
      </c>
      <c r="AC193" s="84" t="s">
        <v>3113</v>
      </c>
      <c r="AD193" s="87">
        <v>2889916.61</v>
      </c>
      <c r="AE193" s="84" t="s">
        <v>3113</v>
      </c>
      <c r="AF193" s="84" t="s">
        <v>3113</v>
      </c>
      <c r="AG193" s="84" t="s">
        <v>3113</v>
      </c>
      <c r="AH193" s="84" t="s">
        <v>3113</v>
      </c>
      <c r="AI193" s="84" t="s">
        <v>3113</v>
      </c>
      <c r="AJ193" s="84" t="s">
        <v>1136</v>
      </c>
      <c r="AK193" s="84" t="s">
        <v>3113</v>
      </c>
    </row>
    <row r="194" spans="1:37" ht="49.5" customHeight="1">
      <c r="A194" s="84">
        <v>189</v>
      </c>
      <c r="B194" s="85" t="s">
        <v>1180</v>
      </c>
      <c r="C194" s="73" t="s">
        <v>988</v>
      </c>
      <c r="D194" s="105" t="s">
        <v>989</v>
      </c>
      <c r="E194" s="84" t="s">
        <v>4321</v>
      </c>
      <c r="F194" s="86" t="s">
        <v>1640</v>
      </c>
      <c r="G194" s="84" t="s">
        <v>3462</v>
      </c>
      <c r="H194" s="84" t="s">
        <v>3113</v>
      </c>
      <c r="I194" s="73" t="s">
        <v>1854</v>
      </c>
      <c r="J194" s="84" t="s">
        <v>3113</v>
      </c>
      <c r="K194" s="84" t="s">
        <v>3113</v>
      </c>
      <c r="L194" s="87">
        <v>33500</v>
      </c>
      <c r="M194" s="73">
        <v>1</v>
      </c>
      <c r="N194" s="84" t="s">
        <v>3113</v>
      </c>
      <c r="O194" s="88" t="s">
        <v>659</v>
      </c>
      <c r="P194" s="87"/>
      <c r="Q194" s="89"/>
      <c r="R194" s="87"/>
      <c r="S194" s="89"/>
      <c r="T194" s="73"/>
      <c r="U194" s="73"/>
      <c r="V194" s="73"/>
      <c r="W194" s="84" t="s">
        <v>3113</v>
      </c>
      <c r="X194" s="84" t="s">
        <v>3113</v>
      </c>
      <c r="Y194" s="84" t="s">
        <v>3113</v>
      </c>
      <c r="Z194" s="84" t="s">
        <v>3113</v>
      </c>
      <c r="AA194" s="84" t="s">
        <v>3113</v>
      </c>
      <c r="AB194" s="84" t="s">
        <v>3113</v>
      </c>
      <c r="AC194" s="84" t="s">
        <v>3113</v>
      </c>
      <c r="AD194" s="84" t="s">
        <v>3113</v>
      </c>
      <c r="AE194" s="84" t="s">
        <v>3113</v>
      </c>
      <c r="AF194" s="84" t="s">
        <v>3113</v>
      </c>
      <c r="AG194" s="84" t="s">
        <v>3113</v>
      </c>
      <c r="AH194" s="84" t="s">
        <v>3113</v>
      </c>
      <c r="AI194" s="84" t="s">
        <v>3113</v>
      </c>
      <c r="AJ194" s="84" t="s">
        <v>3113</v>
      </c>
      <c r="AK194" s="84" t="s">
        <v>3113</v>
      </c>
    </row>
    <row r="195" spans="1:37" ht="36">
      <c r="A195" s="84">
        <v>190</v>
      </c>
      <c r="B195" s="85" t="s">
        <v>1180</v>
      </c>
      <c r="C195" s="73" t="s">
        <v>990</v>
      </c>
      <c r="D195" s="105" t="s">
        <v>991</v>
      </c>
      <c r="E195" s="84"/>
      <c r="F195" s="86" t="s">
        <v>1640</v>
      </c>
      <c r="G195" s="84" t="s">
        <v>1642</v>
      </c>
      <c r="H195" s="84" t="s">
        <v>3113</v>
      </c>
      <c r="I195" s="84" t="s">
        <v>3113</v>
      </c>
      <c r="J195" s="84" t="s">
        <v>3113</v>
      </c>
      <c r="K195" s="84" t="s">
        <v>3113</v>
      </c>
      <c r="L195" s="87">
        <v>86065.57</v>
      </c>
      <c r="M195" s="84" t="s">
        <v>3113</v>
      </c>
      <c r="N195" s="84" t="s">
        <v>3113</v>
      </c>
      <c r="O195" s="88" t="s">
        <v>3433</v>
      </c>
      <c r="P195" s="87"/>
      <c r="Q195" s="89"/>
      <c r="R195" s="87"/>
      <c r="S195" s="89"/>
      <c r="T195" s="73"/>
      <c r="U195" s="73"/>
      <c r="V195" s="73"/>
      <c r="W195" s="84" t="s">
        <v>3113</v>
      </c>
      <c r="X195" s="84" t="s">
        <v>3113</v>
      </c>
      <c r="Y195" s="84" t="s">
        <v>3113</v>
      </c>
      <c r="Z195" s="84" t="s">
        <v>3113</v>
      </c>
      <c r="AA195" s="84" t="s">
        <v>3113</v>
      </c>
      <c r="AB195" s="84" t="s">
        <v>3113</v>
      </c>
      <c r="AC195" s="84" t="s">
        <v>3113</v>
      </c>
      <c r="AD195" s="87"/>
      <c r="AE195" s="84" t="s">
        <v>3113</v>
      </c>
      <c r="AF195" s="84" t="s">
        <v>3113</v>
      </c>
      <c r="AG195" s="84" t="s">
        <v>3113</v>
      </c>
      <c r="AH195" s="84" t="s">
        <v>3113</v>
      </c>
      <c r="AI195" s="84" t="s">
        <v>3113</v>
      </c>
      <c r="AJ195" s="84" t="s">
        <v>3113</v>
      </c>
      <c r="AK195" s="84" t="s">
        <v>3113</v>
      </c>
    </row>
    <row r="196" spans="1:37" ht="72">
      <c r="A196" s="84">
        <v>191</v>
      </c>
      <c r="B196" s="85" t="s">
        <v>1180</v>
      </c>
      <c r="C196" s="73" t="s">
        <v>992</v>
      </c>
      <c r="D196" s="4" t="s">
        <v>993</v>
      </c>
      <c r="E196" s="84" t="s">
        <v>994</v>
      </c>
      <c r="F196" s="84" t="s">
        <v>1639</v>
      </c>
      <c r="G196" s="84" t="s">
        <v>1642</v>
      </c>
      <c r="H196" s="84" t="s">
        <v>3113</v>
      </c>
      <c r="I196" s="73" t="s">
        <v>1860</v>
      </c>
      <c r="J196" s="89" t="s">
        <v>995</v>
      </c>
      <c r="K196" s="88" t="s">
        <v>2812</v>
      </c>
      <c r="L196" s="87">
        <v>178283.22</v>
      </c>
      <c r="M196" s="73">
        <v>3</v>
      </c>
      <c r="N196" s="87">
        <v>145949.59</v>
      </c>
      <c r="O196" s="90" t="s">
        <v>996</v>
      </c>
      <c r="P196" s="87">
        <v>215643.25</v>
      </c>
      <c r="Q196" s="89" t="s">
        <v>997</v>
      </c>
      <c r="R196" s="87">
        <v>145949.59</v>
      </c>
      <c r="S196" s="90" t="s">
        <v>998</v>
      </c>
      <c r="T196" s="89" t="s">
        <v>999</v>
      </c>
      <c r="U196" s="73"/>
      <c r="V196" s="73" t="s">
        <v>987</v>
      </c>
      <c r="W196" s="84" t="s">
        <v>3113</v>
      </c>
      <c r="X196" s="84" t="s">
        <v>3113</v>
      </c>
      <c r="Y196" s="84" t="s">
        <v>3113</v>
      </c>
      <c r="Z196" s="84" t="s">
        <v>3113</v>
      </c>
      <c r="AA196" s="84" t="s">
        <v>3113</v>
      </c>
      <c r="AB196" s="84" t="s">
        <v>3113</v>
      </c>
      <c r="AC196" s="84" t="s">
        <v>3113</v>
      </c>
      <c r="AD196" s="87">
        <v>145949.59</v>
      </c>
      <c r="AE196" s="84" t="s">
        <v>3113</v>
      </c>
      <c r="AF196" s="84" t="s">
        <v>3113</v>
      </c>
      <c r="AG196" s="84" t="s">
        <v>3113</v>
      </c>
      <c r="AH196" s="84" t="s">
        <v>3113</v>
      </c>
      <c r="AI196" s="84" t="s">
        <v>3113</v>
      </c>
      <c r="AJ196" s="84" t="s">
        <v>1136</v>
      </c>
      <c r="AK196" s="84" t="s">
        <v>3113</v>
      </c>
    </row>
    <row r="197" spans="1:37" ht="48">
      <c r="A197" s="84">
        <v>192</v>
      </c>
      <c r="B197" s="91" t="s">
        <v>407</v>
      </c>
      <c r="C197" s="73" t="s">
        <v>1000</v>
      </c>
      <c r="D197" s="105" t="s">
        <v>1001</v>
      </c>
      <c r="E197" s="84" t="s">
        <v>1002</v>
      </c>
      <c r="F197" s="86" t="s">
        <v>1640</v>
      </c>
      <c r="G197" s="84" t="s">
        <v>1642</v>
      </c>
      <c r="H197" s="84" t="s">
        <v>3113</v>
      </c>
      <c r="I197" s="73" t="s">
        <v>968</v>
      </c>
      <c r="J197" s="89" t="s">
        <v>1003</v>
      </c>
      <c r="K197" s="93" t="s">
        <v>1004</v>
      </c>
      <c r="L197" s="87">
        <v>35328.59</v>
      </c>
      <c r="M197" s="84" t="s">
        <v>3113</v>
      </c>
      <c r="N197" s="84" t="s">
        <v>3113</v>
      </c>
      <c r="O197" s="88" t="s">
        <v>524</v>
      </c>
      <c r="P197" s="87"/>
      <c r="Q197" s="89"/>
      <c r="R197" s="87"/>
      <c r="S197" s="89"/>
      <c r="T197" s="73"/>
      <c r="U197" s="73"/>
      <c r="V197" s="73"/>
      <c r="W197" s="84" t="s">
        <v>3113</v>
      </c>
      <c r="X197" s="84" t="s">
        <v>3113</v>
      </c>
      <c r="Y197" s="84" t="s">
        <v>3113</v>
      </c>
      <c r="Z197" s="84" t="s">
        <v>3113</v>
      </c>
      <c r="AA197" s="84" t="s">
        <v>3113</v>
      </c>
      <c r="AB197" s="84" t="s">
        <v>3113</v>
      </c>
      <c r="AC197" s="84" t="s">
        <v>3113</v>
      </c>
      <c r="AD197" s="84" t="s">
        <v>3113</v>
      </c>
      <c r="AE197" s="84" t="s">
        <v>3113</v>
      </c>
      <c r="AF197" s="84" t="s">
        <v>3113</v>
      </c>
      <c r="AG197" s="84" t="s">
        <v>3113</v>
      </c>
      <c r="AH197" s="84" t="s">
        <v>3113</v>
      </c>
      <c r="AI197" s="84" t="s">
        <v>3113</v>
      </c>
      <c r="AJ197" s="84" t="s">
        <v>3113</v>
      </c>
      <c r="AK197" s="84" t="s">
        <v>3113</v>
      </c>
    </row>
    <row r="198" spans="1:37" ht="36.75" customHeight="1">
      <c r="A198" s="84">
        <v>193</v>
      </c>
      <c r="B198" s="91" t="s">
        <v>407</v>
      </c>
      <c r="C198" s="73" t="s">
        <v>1005</v>
      </c>
      <c r="D198" s="105" t="s">
        <v>1006</v>
      </c>
      <c r="E198" s="84" t="s">
        <v>3399</v>
      </c>
      <c r="F198" s="86" t="s">
        <v>1640</v>
      </c>
      <c r="G198" s="84" t="s">
        <v>1642</v>
      </c>
      <c r="H198" s="84" t="s">
        <v>3113</v>
      </c>
      <c r="I198" s="73" t="s">
        <v>1007</v>
      </c>
      <c r="J198" s="89" t="s">
        <v>1008</v>
      </c>
      <c r="K198" s="93" t="s">
        <v>1009</v>
      </c>
      <c r="L198" s="87">
        <v>59288</v>
      </c>
      <c r="M198" s="73">
        <v>1</v>
      </c>
      <c r="N198" s="84" t="s">
        <v>3113</v>
      </c>
      <c r="O198" s="88" t="s">
        <v>524</v>
      </c>
      <c r="P198" s="87"/>
      <c r="Q198" s="89"/>
      <c r="R198" s="87"/>
      <c r="S198" s="89"/>
      <c r="T198" s="73"/>
      <c r="U198" s="73"/>
      <c r="V198" s="73"/>
      <c r="W198" s="84" t="s">
        <v>3113</v>
      </c>
      <c r="X198" s="84" t="s">
        <v>3113</v>
      </c>
      <c r="Y198" s="84" t="s">
        <v>3113</v>
      </c>
      <c r="Z198" s="84" t="s">
        <v>3113</v>
      </c>
      <c r="AA198" s="84" t="s">
        <v>3113</v>
      </c>
      <c r="AB198" s="84" t="s">
        <v>3113</v>
      </c>
      <c r="AC198" s="84" t="s">
        <v>3113</v>
      </c>
      <c r="AD198" s="84" t="s">
        <v>3113</v>
      </c>
      <c r="AE198" s="84" t="s">
        <v>3113</v>
      </c>
      <c r="AF198" s="84" t="s">
        <v>3113</v>
      </c>
      <c r="AG198" s="84" t="s">
        <v>3113</v>
      </c>
      <c r="AH198" s="84" t="s">
        <v>3113</v>
      </c>
      <c r="AI198" s="84" t="s">
        <v>3113</v>
      </c>
      <c r="AJ198" s="84" t="s">
        <v>3113</v>
      </c>
      <c r="AK198" s="84" t="s">
        <v>3113</v>
      </c>
    </row>
    <row r="199" spans="1:37" ht="76.5" customHeight="1">
      <c r="A199" s="84">
        <v>194</v>
      </c>
      <c r="B199" s="91" t="s">
        <v>407</v>
      </c>
      <c r="C199" s="73" t="s">
        <v>1010</v>
      </c>
      <c r="D199" s="105" t="s">
        <v>1011</v>
      </c>
      <c r="E199" s="84" t="s">
        <v>1012</v>
      </c>
      <c r="F199" s="86" t="s">
        <v>1640</v>
      </c>
      <c r="G199" s="84" t="s">
        <v>1642</v>
      </c>
      <c r="H199" s="84" t="s">
        <v>3113</v>
      </c>
      <c r="I199" s="73" t="s">
        <v>383</v>
      </c>
      <c r="J199" s="89" t="s">
        <v>1013</v>
      </c>
      <c r="K199" s="88" t="s">
        <v>1014</v>
      </c>
      <c r="L199" s="87">
        <v>129222</v>
      </c>
      <c r="M199" s="73">
        <v>1</v>
      </c>
      <c r="N199" s="87">
        <v>157650.84</v>
      </c>
      <c r="O199" s="90" t="s">
        <v>1015</v>
      </c>
      <c r="P199" s="87"/>
      <c r="Q199" s="89"/>
      <c r="R199" s="87"/>
      <c r="S199" s="89"/>
      <c r="T199" s="73"/>
      <c r="U199" s="73"/>
      <c r="V199" s="73" t="s">
        <v>968</v>
      </c>
      <c r="W199" s="84" t="s">
        <v>3113</v>
      </c>
      <c r="X199" s="84" t="s">
        <v>3113</v>
      </c>
      <c r="Y199" s="84" t="s">
        <v>3113</v>
      </c>
      <c r="Z199" s="84" t="s">
        <v>3113</v>
      </c>
      <c r="AA199" s="84" t="s">
        <v>3113</v>
      </c>
      <c r="AB199" s="84" t="s">
        <v>3113</v>
      </c>
      <c r="AC199" s="84" t="s">
        <v>3113</v>
      </c>
      <c r="AD199" s="87">
        <v>157650.84</v>
      </c>
      <c r="AE199" s="84" t="s">
        <v>3113</v>
      </c>
      <c r="AF199" s="84" t="s">
        <v>3113</v>
      </c>
      <c r="AG199" s="84" t="s">
        <v>3113</v>
      </c>
      <c r="AH199" s="84" t="s">
        <v>3113</v>
      </c>
      <c r="AI199" s="84" t="s">
        <v>3113</v>
      </c>
      <c r="AJ199" s="84" t="s">
        <v>1136</v>
      </c>
      <c r="AK199" s="84" t="s">
        <v>3113</v>
      </c>
    </row>
    <row r="200" spans="1:37" ht="66" customHeight="1">
      <c r="A200" s="84">
        <v>195</v>
      </c>
      <c r="B200" s="91" t="s">
        <v>3482</v>
      </c>
      <c r="C200" s="73" t="s">
        <v>1016</v>
      </c>
      <c r="D200" s="4" t="s">
        <v>1017</v>
      </c>
      <c r="E200" s="84" t="s">
        <v>1018</v>
      </c>
      <c r="F200" s="86" t="s">
        <v>1640</v>
      </c>
      <c r="G200" s="84" t="s">
        <v>3100</v>
      </c>
      <c r="H200" s="84" t="s">
        <v>3113</v>
      </c>
      <c r="I200" s="73" t="s">
        <v>1019</v>
      </c>
      <c r="J200" s="89" t="s">
        <v>1020</v>
      </c>
      <c r="K200" s="88" t="s">
        <v>1021</v>
      </c>
      <c r="L200" s="87">
        <v>58000</v>
      </c>
      <c r="M200" s="73">
        <v>3</v>
      </c>
      <c r="N200" s="87">
        <v>60297</v>
      </c>
      <c r="O200" s="106" t="s">
        <v>1022</v>
      </c>
      <c r="P200" s="131">
        <v>60187.08</v>
      </c>
      <c r="Q200" s="100" t="s">
        <v>1023</v>
      </c>
      <c r="R200" s="131">
        <v>60297</v>
      </c>
      <c r="S200" s="106" t="s">
        <v>1024</v>
      </c>
      <c r="T200" s="73"/>
      <c r="U200" s="73"/>
      <c r="V200" s="73" t="s">
        <v>1025</v>
      </c>
      <c r="W200" s="84" t="s">
        <v>3113</v>
      </c>
      <c r="X200" s="84" t="s">
        <v>3113</v>
      </c>
      <c r="Y200" s="84" t="s">
        <v>3113</v>
      </c>
      <c r="Z200" s="84" t="s">
        <v>3113</v>
      </c>
      <c r="AA200" s="84" t="s">
        <v>3113</v>
      </c>
      <c r="AB200" s="84" t="s">
        <v>3113</v>
      </c>
      <c r="AC200" s="84" t="s">
        <v>3113</v>
      </c>
      <c r="AD200" s="87">
        <v>60297</v>
      </c>
      <c r="AE200" s="84" t="s">
        <v>3113</v>
      </c>
      <c r="AF200" s="84" t="s">
        <v>3113</v>
      </c>
      <c r="AG200" s="84" t="s">
        <v>3113</v>
      </c>
      <c r="AH200" s="84" t="s">
        <v>3113</v>
      </c>
      <c r="AI200" s="84" t="s">
        <v>3113</v>
      </c>
      <c r="AJ200" s="84" t="s">
        <v>1136</v>
      </c>
      <c r="AK200" s="84" t="s">
        <v>3113</v>
      </c>
    </row>
    <row r="201" spans="1:37" ht="83.25" customHeight="1">
      <c r="A201" s="84">
        <v>196</v>
      </c>
      <c r="B201" s="91" t="s">
        <v>407</v>
      </c>
      <c r="C201" s="73" t="s">
        <v>1026</v>
      </c>
      <c r="D201" s="105" t="s">
        <v>1001</v>
      </c>
      <c r="E201" s="84" t="s">
        <v>1761</v>
      </c>
      <c r="F201" s="86" t="s">
        <v>1640</v>
      </c>
      <c r="G201" s="84" t="s">
        <v>1642</v>
      </c>
      <c r="H201" s="84" t="s">
        <v>3113</v>
      </c>
      <c r="I201" s="73" t="s">
        <v>1027</v>
      </c>
      <c r="J201" s="89" t="s">
        <v>1028</v>
      </c>
      <c r="K201" s="88" t="s">
        <v>1029</v>
      </c>
      <c r="L201" s="87">
        <v>76975</v>
      </c>
      <c r="M201" s="73">
        <v>1</v>
      </c>
      <c r="N201" s="87">
        <v>1218.78</v>
      </c>
      <c r="O201" s="106" t="s">
        <v>1030</v>
      </c>
      <c r="P201" s="87"/>
      <c r="Q201" s="89"/>
      <c r="R201" s="87"/>
      <c r="S201" s="89"/>
      <c r="T201" s="73"/>
      <c r="U201" s="73"/>
      <c r="V201" s="73" t="s">
        <v>1031</v>
      </c>
      <c r="W201" s="84" t="s">
        <v>3113</v>
      </c>
      <c r="X201" s="84" t="s">
        <v>3113</v>
      </c>
      <c r="Y201" s="84" t="s">
        <v>3113</v>
      </c>
      <c r="Z201" s="84" t="s">
        <v>3113</v>
      </c>
      <c r="AA201" s="84" t="s">
        <v>3113</v>
      </c>
      <c r="AB201" s="84" t="s">
        <v>3113</v>
      </c>
      <c r="AC201" s="84" t="s">
        <v>3113</v>
      </c>
      <c r="AD201" s="87">
        <v>1218.78</v>
      </c>
      <c r="AE201" s="84" t="s">
        <v>3113</v>
      </c>
      <c r="AF201" s="84" t="s">
        <v>3113</v>
      </c>
      <c r="AG201" s="84" t="s">
        <v>3113</v>
      </c>
      <c r="AH201" s="84" t="s">
        <v>3113</v>
      </c>
      <c r="AI201" s="84" t="s">
        <v>3113</v>
      </c>
      <c r="AJ201" s="84" t="s">
        <v>1136</v>
      </c>
      <c r="AK201" s="84" t="s">
        <v>3113</v>
      </c>
    </row>
    <row r="202" spans="1:37" ht="81.75" customHeight="1">
      <c r="A202" s="84">
        <v>197</v>
      </c>
      <c r="B202" s="91" t="s">
        <v>3482</v>
      </c>
      <c r="C202" s="73" t="s">
        <v>1032</v>
      </c>
      <c r="D202" s="7" t="s">
        <v>1033</v>
      </c>
      <c r="E202" s="84"/>
      <c r="F202" s="86" t="s">
        <v>1640</v>
      </c>
      <c r="G202" s="84" t="s">
        <v>3462</v>
      </c>
      <c r="H202" s="84" t="s">
        <v>3113</v>
      </c>
      <c r="I202" s="73" t="s">
        <v>1932</v>
      </c>
      <c r="J202" s="89" t="s">
        <v>1034</v>
      </c>
      <c r="K202" s="88" t="s">
        <v>81</v>
      </c>
      <c r="L202" s="87">
        <v>409000</v>
      </c>
      <c r="M202" s="73">
        <v>1</v>
      </c>
      <c r="N202" s="87">
        <v>498973.9</v>
      </c>
      <c r="O202" s="90" t="s">
        <v>82</v>
      </c>
      <c r="P202" s="87"/>
      <c r="Q202" s="89"/>
      <c r="R202" s="87"/>
      <c r="S202" s="89"/>
      <c r="T202" s="73"/>
      <c r="U202" s="73"/>
      <c r="V202" s="73" t="s">
        <v>83</v>
      </c>
      <c r="W202" s="84" t="s">
        <v>3113</v>
      </c>
      <c r="X202" s="84" t="s">
        <v>3113</v>
      </c>
      <c r="Y202" s="84" t="s">
        <v>3113</v>
      </c>
      <c r="Z202" s="84" t="s">
        <v>3113</v>
      </c>
      <c r="AA202" s="84" t="s">
        <v>3113</v>
      </c>
      <c r="AB202" s="84" t="s">
        <v>3113</v>
      </c>
      <c r="AC202" s="84" t="s">
        <v>3113</v>
      </c>
      <c r="AD202" s="87">
        <v>498973.9</v>
      </c>
      <c r="AE202" s="84" t="s">
        <v>3113</v>
      </c>
      <c r="AF202" s="84" t="s">
        <v>3113</v>
      </c>
      <c r="AG202" s="84" t="s">
        <v>3113</v>
      </c>
      <c r="AH202" s="84" t="s">
        <v>3113</v>
      </c>
      <c r="AI202" s="84" t="s">
        <v>3113</v>
      </c>
      <c r="AJ202" s="84" t="s">
        <v>1136</v>
      </c>
      <c r="AK202" s="84" t="s">
        <v>3113</v>
      </c>
    </row>
    <row r="203" spans="1:37" ht="132">
      <c r="A203" s="84">
        <v>198</v>
      </c>
      <c r="B203" s="91" t="s">
        <v>3482</v>
      </c>
      <c r="C203" s="73" t="s">
        <v>84</v>
      </c>
      <c r="D203" s="24" t="s">
        <v>85</v>
      </c>
      <c r="E203" s="84"/>
      <c r="F203" s="86" t="s">
        <v>1640</v>
      </c>
      <c r="G203" s="84" t="s">
        <v>3462</v>
      </c>
      <c r="H203" s="84" t="s">
        <v>3113</v>
      </c>
      <c r="I203" s="73" t="s">
        <v>2062</v>
      </c>
      <c r="J203" s="89" t="s">
        <v>86</v>
      </c>
      <c r="K203" s="88" t="s">
        <v>87</v>
      </c>
      <c r="L203" s="87">
        <v>57377.04</v>
      </c>
      <c r="M203" s="73">
        <v>1</v>
      </c>
      <c r="N203" s="87">
        <v>68700</v>
      </c>
      <c r="O203" s="90" t="s">
        <v>88</v>
      </c>
      <c r="P203" s="87"/>
      <c r="Q203" s="89"/>
      <c r="R203" s="87"/>
      <c r="S203" s="89"/>
      <c r="T203" s="73"/>
      <c r="U203" s="73"/>
      <c r="V203" s="73" t="s">
        <v>89</v>
      </c>
      <c r="W203" s="84" t="s">
        <v>3113</v>
      </c>
      <c r="X203" s="84" t="s">
        <v>3113</v>
      </c>
      <c r="Y203" s="84" t="s">
        <v>3113</v>
      </c>
      <c r="Z203" s="84" t="s">
        <v>3113</v>
      </c>
      <c r="AA203" s="84" t="s">
        <v>3113</v>
      </c>
      <c r="AB203" s="84" t="s">
        <v>3113</v>
      </c>
      <c r="AC203" s="84" t="s">
        <v>3113</v>
      </c>
      <c r="AD203" s="87">
        <v>68700</v>
      </c>
      <c r="AE203" s="84" t="s">
        <v>3113</v>
      </c>
      <c r="AF203" s="84" t="s">
        <v>3113</v>
      </c>
      <c r="AG203" s="84" t="s">
        <v>3113</v>
      </c>
      <c r="AH203" s="84" t="s">
        <v>3113</v>
      </c>
      <c r="AI203" s="84" t="s">
        <v>3113</v>
      </c>
      <c r="AJ203" s="84" t="s">
        <v>1136</v>
      </c>
      <c r="AK203" s="84" t="s">
        <v>3113</v>
      </c>
    </row>
    <row r="204" spans="1:37" ht="64.5" customHeight="1">
      <c r="A204" s="84">
        <v>199</v>
      </c>
      <c r="B204" s="91" t="s">
        <v>3482</v>
      </c>
      <c r="C204" s="73" t="s">
        <v>90</v>
      </c>
      <c r="D204" s="4" t="s">
        <v>91</v>
      </c>
      <c r="E204" s="84" t="s">
        <v>4844</v>
      </c>
      <c r="F204" s="86" t="s">
        <v>1640</v>
      </c>
      <c r="G204" s="84" t="s">
        <v>1642</v>
      </c>
      <c r="H204" s="89" t="s">
        <v>92</v>
      </c>
      <c r="I204" s="73" t="s">
        <v>89</v>
      </c>
      <c r="J204" s="89" t="s">
        <v>93</v>
      </c>
      <c r="K204" s="88" t="s">
        <v>94</v>
      </c>
      <c r="L204" s="87">
        <v>33660000</v>
      </c>
      <c r="M204" s="73">
        <v>1</v>
      </c>
      <c r="N204" s="87">
        <v>28858758.12</v>
      </c>
      <c r="O204" s="90" t="s">
        <v>95</v>
      </c>
      <c r="P204" s="87"/>
      <c r="Q204" s="89"/>
      <c r="R204" s="87"/>
      <c r="S204" s="89"/>
      <c r="T204" s="73"/>
      <c r="U204" s="73"/>
      <c r="V204" s="73" t="s">
        <v>96</v>
      </c>
      <c r="W204" s="84" t="s">
        <v>3113</v>
      </c>
      <c r="X204" s="98">
        <v>9619586.04</v>
      </c>
      <c r="Y204" s="98">
        <v>9619586.04</v>
      </c>
      <c r="Z204" s="98">
        <v>9619586.04</v>
      </c>
      <c r="AA204" s="84" t="s">
        <v>3113</v>
      </c>
      <c r="AB204" s="84" t="s">
        <v>3113</v>
      </c>
      <c r="AC204" s="84" t="s">
        <v>3113</v>
      </c>
      <c r="AD204" s="87">
        <v>28858758.12</v>
      </c>
      <c r="AE204" s="84" t="s">
        <v>3113</v>
      </c>
      <c r="AF204" s="84" t="s">
        <v>3113</v>
      </c>
      <c r="AG204" s="84" t="s">
        <v>3113</v>
      </c>
      <c r="AH204" s="84" t="s">
        <v>3113</v>
      </c>
      <c r="AI204" s="84" t="s">
        <v>3113</v>
      </c>
      <c r="AJ204" s="95" t="s">
        <v>1136</v>
      </c>
      <c r="AK204" s="84" t="s">
        <v>3113</v>
      </c>
    </row>
    <row r="205" spans="1:37" ht="60">
      <c r="A205" s="84">
        <v>200</v>
      </c>
      <c r="B205" s="85" t="s">
        <v>1180</v>
      </c>
      <c r="C205" s="73" t="s">
        <v>97</v>
      </c>
      <c r="D205" s="105" t="s">
        <v>98</v>
      </c>
      <c r="E205" s="84"/>
      <c r="F205" s="84" t="s">
        <v>1639</v>
      </c>
      <c r="G205" s="84" t="s">
        <v>3462</v>
      </c>
      <c r="H205" s="84" t="s">
        <v>3113</v>
      </c>
      <c r="I205" s="84" t="s">
        <v>3113</v>
      </c>
      <c r="J205" s="84" t="s">
        <v>3113</v>
      </c>
      <c r="K205" s="84" t="s">
        <v>3113</v>
      </c>
      <c r="L205" s="87">
        <v>90000</v>
      </c>
      <c r="M205" s="73">
        <v>1</v>
      </c>
      <c r="N205" s="84" t="s">
        <v>3113</v>
      </c>
      <c r="O205" s="88" t="s">
        <v>3433</v>
      </c>
      <c r="P205" s="84" t="s">
        <v>3113</v>
      </c>
      <c r="Q205" s="84" t="s">
        <v>3113</v>
      </c>
      <c r="R205" s="84" t="s">
        <v>3113</v>
      </c>
      <c r="S205" s="84" t="s">
        <v>3113</v>
      </c>
      <c r="T205" s="84" t="s">
        <v>3113</v>
      </c>
      <c r="U205" s="84" t="s">
        <v>3113</v>
      </c>
      <c r="V205" s="84" t="s">
        <v>3113</v>
      </c>
      <c r="W205" s="84" t="s">
        <v>3113</v>
      </c>
      <c r="X205" s="84" t="s">
        <v>3113</v>
      </c>
      <c r="Y205" s="84" t="s">
        <v>3113</v>
      </c>
      <c r="Z205" s="84" t="s">
        <v>3113</v>
      </c>
      <c r="AA205" s="84" t="s">
        <v>3113</v>
      </c>
      <c r="AB205" s="84" t="s">
        <v>3113</v>
      </c>
      <c r="AC205" s="84" t="s">
        <v>3113</v>
      </c>
      <c r="AD205" s="84" t="s">
        <v>3113</v>
      </c>
      <c r="AE205" s="84" t="s">
        <v>3113</v>
      </c>
      <c r="AF205" s="84" t="s">
        <v>3113</v>
      </c>
      <c r="AG205" s="84" t="s">
        <v>3113</v>
      </c>
      <c r="AH205" s="84" t="s">
        <v>3113</v>
      </c>
      <c r="AI205" s="84" t="s">
        <v>3113</v>
      </c>
      <c r="AJ205" s="84" t="s">
        <v>3113</v>
      </c>
      <c r="AK205" s="84" t="s">
        <v>3113</v>
      </c>
    </row>
    <row r="206" spans="1:37" ht="51" customHeight="1">
      <c r="A206" s="84">
        <v>201</v>
      </c>
      <c r="B206" s="85" t="s">
        <v>1180</v>
      </c>
      <c r="C206" s="73" t="s">
        <v>99</v>
      </c>
      <c r="D206" s="4" t="s">
        <v>100</v>
      </c>
      <c r="E206" s="84"/>
      <c r="F206" s="86" t="s">
        <v>1640</v>
      </c>
      <c r="G206" s="84" t="s">
        <v>3100</v>
      </c>
      <c r="H206" s="84" t="s">
        <v>3113</v>
      </c>
      <c r="I206" s="73" t="s">
        <v>2110</v>
      </c>
      <c r="J206" s="89" t="s">
        <v>101</v>
      </c>
      <c r="K206" s="88" t="s">
        <v>102</v>
      </c>
      <c r="L206" s="87">
        <v>44000</v>
      </c>
      <c r="M206" s="73">
        <v>4</v>
      </c>
      <c r="N206" s="87">
        <v>51759</v>
      </c>
      <c r="O206" s="90" t="s">
        <v>103</v>
      </c>
      <c r="P206" s="87"/>
      <c r="Q206" s="89"/>
      <c r="R206" s="87"/>
      <c r="S206" s="89"/>
      <c r="T206" s="73"/>
      <c r="U206" s="73"/>
      <c r="V206" s="73" t="s">
        <v>2035</v>
      </c>
      <c r="W206" s="84" t="s">
        <v>3113</v>
      </c>
      <c r="X206" s="84" t="s">
        <v>3113</v>
      </c>
      <c r="Y206" s="84" t="s">
        <v>3113</v>
      </c>
      <c r="Z206" s="84" t="s">
        <v>3113</v>
      </c>
      <c r="AA206" s="84" t="s">
        <v>3113</v>
      </c>
      <c r="AB206" s="84" t="s">
        <v>3113</v>
      </c>
      <c r="AC206" s="84" t="s">
        <v>3113</v>
      </c>
      <c r="AD206" s="87">
        <v>51759</v>
      </c>
      <c r="AE206" s="84" t="s">
        <v>3113</v>
      </c>
      <c r="AF206" s="84" t="s">
        <v>3113</v>
      </c>
      <c r="AG206" s="84" t="s">
        <v>3113</v>
      </c>
      <c r="AH206" s="84" t="s">
        <v>3113</v>
      </c>
      <c r="AI206" s="84" t="s">
        <v>3113</v>
      </c>
      <c r="AJ206" s="84" t="s">
        <v>1136</v>
      </c>
      <c r="AK206" s="84" t="s">
        <v>3113</v>
      </c>
    </row>
    <row r="207" spans="1:37" ht="51" customHeight="1">
      <c r="A207" s="84">
        <v>202</v>
      </c>
      <c r="B207" s="85" t="s">
        <v>1180</v>
      </c>
      <c r="C207" s="73" t="s">
        <v>104</v>
      </c>
      <c r="D207" s="105" t="s">
        <v>105</v>
      </c>
      <c r="E207" s="84" t="s">
        <v>3064</v>
      </c>
      <c r="F207" s="86" t="s">
        <v>1640</v>
      </c>
      <c r="G207" s="84" t="s">
        <v>1642</v>
      </c>
      <c r="H207" s="84" t="s">
        <v>3113</v>
      </c>
      <c r="I207" s="73" t="s">
        <v>1007</v>
      </c>
      <c r="J207" s="89" t="s">
        <v>106</v>
      </c>
      <c r="K207" s="96" t="s">
        <v>2023</v>
      </c>
      <c r="L207" s="87">
        <v>242623</v>
      </c>
      <c r="M207" s="73">
        <v>1</v>
      </c>
      <c r="N207" s="87">
        <v>311100</v>
      </c>
      <c r="O207" s="106" t="s">
        <v>107</v>
      </c>
      <c r="P207" s="87"/>
      <c r="Q207" s="89"/>
      <c r="R207" s="87"/>
      <c r="S207" s="89"/>
      <c r="T207" s="73"/>
      <c r="U207" s="73"/>
      <c r="V207" s="73" t="s">
        <v>108</v>
      </c>
      <c r="W207" s="84" t="s">
        <v>3113</v>
      </c>
      <c r="X207" s="84" t="s">
        <v>3113</v>
      </c>
      <c r="Y207" s="84" t="s">
        <v>3113</v>
      </c>
      <c r="Z207" s="84" t="s">
        <v>3113</v>
      </c>
      <c r="AA207" s="84" t="s">
        <v>3113</v>
      </c>
      <c r="AB207" s="84" t="s">
        <v>3113</v>
      </c>
      <c r="AC207" s="84" t="s">
        <v>3113</v>
      </c>
      <c r="AD207" s="87">
        <v>311100</v>
      </c>
      <c r="AE207" s="84" t="s">
        <v>3113</v>
      </c>
      <c r="AF207" s="84" t="s">
        <v>3113</v>
      </c>
      <c r="AG207" s="84" t="s">
        <v>3113</v>
      </c>
      <c r="AH207" s="84" t="s">
        <v>3113</v>
      </c>
      <c r="AI207" s="84" t="s">
        <v>3113</v>
      </c>
      <c r="AJ207" s="84" t="s">
        <v>1136</v>
      </c>
      <c r="AK207" s="84" t="s">
        <v>3113</v>
      </c>
    </row>
    <row r="208" spans="1:37" ht="58.5" customHeight="1">
      <c r="A208" s="84">
        <v>203</v>
      </c>
      <c r="B208" s="91" t="s">
        <v>407</v>
      </c>
      <c r="C208" s="73" t="s">
        <v>109</v>
      </c>
      <c r="D208" s="105" t="s">
        <v>110</v>
      </c>
      <c r="E208" s="84"/>
      <c r="F208" s="86" t="s">
        <v>1640</v>
      </c>
      <c r="G208" s="84" t="s">
        <v>1642</v>
      </c>
      <c r="H208" s="84" t="s">
        <v>3113</v>
      </c>
      <c r="I208" s="73" t="s">
        <v>108</v>
      </c>
      <c r="J208" s="89" t="s">
        <v>111</v>
      </c>
      <c r="K208" s="88" t="s">
        <v>2073</v>
      </c>
      <c r="L208" s="115">
        <v>195000</v>
      </c>
      <c r="M208" s="84" t="s">
        <v>3113</v>
      </c>
      <c r="N208" s="84" t="s">
        <v>3113</v>
      </c>
      <c r="O208" s="88" t="s">
        <v>524</v>
      </c>
      <c r="P208" s="87"/>
      <c r="Q208" s="89"/>
      <c r="R208" s="87"/>
      <c r="S208" s="89"/>
      <c r="T208" s="73"/>
      <c r="U208" s="73"/>
      <c r="V208" s="73"/>
      <c r="W208" s="84" t="s">
        <v>3113</v>
      </c>
      <c r="X208" s="84" t="s">
        <v>3113</v>
      </c>
      <c r="Y208" s="84" t="s">
        <v>3113</v>
      </c>
      <c r="Z208" s="84" t="s">
        <v>3113</v>
      </c>
      <c r="AA208" s="84" t="s">
        <v>3113</v>
      </c>
      <c r="AB208" s="84" t="s">
        <v>3113</v>
      </c>
      <c r="AC208" s="84" t="s">
        <v>3113</v>
      </c>
      <c r="AD208" s="84" t="s">
        <v>3113</v>
      </c>
      <c r="AE208" s="84" t="s">
        <v>3113</v>
      </c>
      <c r="AF208" s="84" t="s">
        <v>3113</v>
      </c>
      <c r="AG208" s="84" t="s">
        <v>3113</v>
      </c>
      <c r="AH208" s="84" t="s">
        <v>3113</v>
      </c>
      <c r="AI208" s="84" t="s">
        <v>3113</v>
      </c>
      <c r="AJ208" s="84" t="s">
        <v>3113</v>
      </c>
      <c r="AK208" s="84" t="s">
        <v>3113</v>
      </c>
    </row>
    <row r="209" spans="1:37" ht="46.5" customHeight="1">
      <c r="A209" s="84">
        <v>204</v>
      </c>
      <c r="B209" s="91" t="s">
        <v>407</v>
      </c>
      <c r="C209" s="73" t="s">
        <v>112</v>
      </c>
      <c r="D209" s="7" t="s">
        <v>113</v>
      </c>
      <c r="E209" s="84"/>
      <c r="F209" s="86" t="s">
        <v>1640</v>
      </c>
      <c r="G209" s="84" t="s">
        <v>1642</v>
      </c>
      <c r="H209" s="84" t="s">
        <v>3113</v>
      </c>
      <c r="I209" s="73" t="s">
        <v>2062</v>
      </c>
      <c r="J209" s="89" t="s">
        <v>114</v>
      </c>
      <c r="K209" s="88" t="s">
        <v>2073</v>
      </c>
      <c r="L209" s="87">
        <v>75000</v>
      </c>
      <c r="M209" s="73">
        <v>3</v>
      </c>
      <c r="N209" s="87">
        <v>64129.4</v>
      </c>
      <c r="O209" s="106" t="s">
        <v>115</v>
      </c>
      <c r="P209" s="87">
        <v>69877.04</v>
      </c>
      <c r="Q209" s="89" t="s">
        <v>116</v>
      </c>
      <c r="R209" s="87">
        <v>64129.4</v>
      </c>
      <c r="S209" s="106" t="s">
        <v>117</v>
      </c>
      <c r="T209" s="73"/>
      <c r="U209" s="73"/>
      <c r="V209" s="73" t="s">
        <v>118</v>
      </c>
      <c r="W209" s="84" t="s">
        <v>3113</v>
      </c>
      <c r="X209" s="84" t="s">
        <v>3113</v>
      </c>
      <c r="Y209" s="84" t="s">
        <v>3113</v>
      </c>
      <c r="Z209" s="84" t="s">
        <v>3113</v>
      </c>
      <c r="AA209" s="84" t="s">
        <v>3113</v>
      </c>
      <c r="AB209" s="84" t="s">
        <v>3113</v>
      </c>
      <c r="AC209" s="84" t="s">
        <v>3113</v>
      </c>
      <c r="AD209" s="87">
        <v>64129.4</v>
      </c>
      <c r="AE209" s="84" t="s">
        <v>3113</v>
      </c>
      <c r="AF209" s="84" t="s">
        <v>3113</v>
      </c>
      <c r="AG209" s="84" t="s">
        <v>3113</v>
      </c>
      <c r="AH209" s="84" t="s">
        <v>3113</v>
      </c>
      <c r="AI209" s="84" t="s">
        <v>3113</v>
      </c>
      <c r="AJ209" s="84" t="s">
        <v>1136</v>
      </c>
      <c r="AK209" s="84" t="s">
        <v>3113</v>
      </c>
    </row>
    <row r="210" spans="1:37" ht="253.5" customHeight="1">
      <c r="A210" s="84">
        <v>205</v>
      </c>
      <c r="B210" s="85" t="s">
        <v>1180</v>
      </c>
      <c r="C210" s="73" t="s">
        <v>119</v>
      </c>
      <c r="D210" s="4" t="s">
        <v>120</v>
      </c>
      <c r="E210" s="84" t="s">
        <v>121</v>
      </c>
      <c r="F210" s="86" t="s">
        <v>1640</v>
      </c>
      <c r="G210" s="84" t="s">
        <v>1642</v>
      </c>
      <c r="H210" s="84" t="s">
        <v>3113</v>
      </c>
      <c r="I210" s="73" t="s">
        <v>2546</v>
      </c>
      <c r="J210" s="89" t="s">
        <v>122</v>
      </c>
      <c r="K210" s="88" t="s">
        <v>123</v>
      </c>
      <c r="L210" s="87">
        <v>158638.46</v>
      </c>
      <c r="M210" s="73">
        <v>6</v>
      </c>
      <c r="N210" s="117" t="s">
        <v>124</v>
      </c>
      <c r="O210" s="90" t="s">
        <v>125</v>
      </c>
      <c r="P210" s="117" t="s">
        <v>126</v>
      </c>
      <c r="Q210" s="90" t="s">
        <v>127</v>
      </c>
      <c r="R210" s="117" t="s">
        <v>128</v>
      </c>
      <c r="S210" s="90" t="s">
        <v>129</v>
      </c>
      <c r="T210" s="89" t="s">
        <v>2017</v>
      </c>
      <c r="U210" s="73"/>
      <c r="V210" s="89" t="s">
        <v>130</v>
      </c>
      <c r="W210" s="84" t="s">
        <v>3113</v>
      </c>
      <c r="X210" s="84" t="s">
        <v>3113</v>
      </c>
      <c r="Y210" s="84" t="s">
        <v>3113</v>
      </c>
      <c r="Z210" s="84" t="s">
        <v>3113</v>
      </c>
      <c r="AA210" s="84" t="s">
        <v>3113</v>
      </c>
      <c r="AB210" s="84" t="s">
        <v>3113</v>
      </c>
      <c r="AC210" s="84" t="s">
        <v>3113</v>
      </c>
      <c r="AD210" s="87">
        <f>41118.68+66087.4+14109.3+34527.7</f>
        <v>155843.08</v>
      </c>
      <c r="AE210" s="84" t="s">
        <v>3113</v>
      </c>
      <c r="AF210" s="84" t="s">
        <v>3113</v>
      </c>
      <c r="AG210" s="84" t="s">
        <v>3113</v>
      </c>
      <c r="AH210" s="84" t="s">
        <v>3113</v>
      </c>
      <c r="AI210" s="84" t="s">
        <v>3113</v>
      </c>
      <c r="AJ210" s="84" t="s">
        <v>1136</v>
      </c>
      <c r="AK210" s="84" t="s">
        <v>3113</v>
      </c>
    </row>
    <row r="211" spans="1:37" ht="63.75" customHeight="1">
      <c r="A211" s="84">
        <v>206</v>
      </c>
      <c r="B211" s="85" t="s">
        <v>1180</v>
      </c>
      <c r="C211" s="73" t="s">
        <v>131</v>
      </c>
      <c r="D211" s="105" t="s">
        <v>132</v>
      </c>
      <c r="E211" s="84" t="s">
        <v>2318</v>
      </c>
      <c r="F211" s="84" t="s">
        <v>1639</v>
      </c>
      <c r="G211" s="84" t="s">
        <v>3462</v>
      </c>
      <c r="H211" s="84" t="s">
        <v>3113</v>
      </c>
      <c r="I211" s="84" t="s">
        <v>3113</v>
      </c>
      <c r="J211" s="84" t="s">
        <v>3113</v>
      </c>
      <c r="K211" s="84" t="s">
        <v>3113</v>
      </c>
      <c r="L211" s="87">
        <v>80000</v>
      </c>
      <c r="M211" s="73">
        <v>1</v>
      </c>
      <c r="N211" s="87"/>
      <c r="O211" s="88" t="s">
        <v>3433</v>
      </c>
      <c r="P211" s="87"/>
      <c r="Q211" s="89"/>
      <c r="R211" s="87"/>
      <c r="S211" s="89"/>
      <c r="T211" s="73"/>
      <c r="U211" s="73"/>
      <c r="V211" s="73"/>
      <c r="W211" s="84" t="s">
        <v>3113</v>
      </c>
      <c r="X211" s="84" t="s">
        <v>3113</v>
      </c>
      <c r="Y211" s="84" t="s">
        <v>3113</v>
      </c>
      <c r="Z211" s="84" t="s">
        <v>3113</v>
      </c>
      <c r="AA211" s="84" t="s">
        <v>3113</v>
      </c>
      <c r="AB211" s="84" t="s">
        <v>3113</v>
      </c>
      <c r="AC211" s="84" t="s">
        <v>3113</v>
      </c>
      <c r="AD211" s="84" t="s">
        <v>3113</v>
      </c>
      <c r="AE211" s="84" t="s">
        <v>3113</v>
      </c>
      <c r="AF211" s="84" t="s">
        <v>3113</v>
      </c>
      <c r="AG211" s="84" t="s">
        <v>3113</v>
      </c>
      <c r="AH211" s="84" t="s">
        <v>3113</v>
      </c>
      <c r="AI211" s="84" t="s">
        <v>3113</v>
      </c>
      <c r="AJ211" s="84" t="s">
        <v>3113</v>
      </c>
      <c r="AK211" s="84" t="s">
        <v>3113</v>
      </c>
    </row>
    <row r="212" spans="1:37" ht="54.75" customHeight="1">
      <c r="A212" s="84">
        <v>207</v>
      </c>
      <c r="B212" s="85" t="s">
        <v>1180</v>
      </c>
      <c r="C212" s="73" t="s">
        <v>133</v>
      </c>
      <c r="D212" s="105" t="s">
        <v>134</v>
      </c>
      <c r="E212" s="84" t="s">
        <v>4865</v>
      </c>
      <c r="F212" s="84" t="s">
        <v>1639</v>
      </c>
      <c r="G212" s="84" t="s">
        <v>1642</v>
      </c>
      <c r="H212" s="84" t="s">
        <v>3113</v>
      </c>
      <c r="I212" s="89" t="s">
        <v>135</v>
      </c>
      <c r="J212" s="89" t="s">
        <v>106</v>
      </c>
      <c r="K212" s="123" t="s">
        <v>675</v>
      </c>
      <c r="L212" s="87">
        <v>73576.99</v>
      </c>
      <c r="M212" s="84" t="s">
        <v>3113</v>
      </c>
      <c r="N212" s="84" t="s">
        <v>3113</v>
      </c>
      <c r="O212" s="88" t="s">
        <v>524</v>
      </c>
      <c r="P212" s="87"/>
      <c r="Q212" s="89"/>
      <c r="R212" s="87"/>
      <c r="S212" s="89"/>
      <c r="T212" s="73"/>
      <c r="U212" s="73"/>
      <c r="V212" s="73"/>
      <c r="W212" s="84" t="s">
        <v>3113</v>
      </c>
      <c r="X212" s="84" t="s">
        <v>3113</v>
      </c>
      <c r="Y212" s="84" t="s">
        <v>3113</v>
      </c>
      <c r="Z212" s="84" t="s">
        <v>3113</v>
      </c>
      <c r="AA212" s="84" t="s">
        <v>3113</v>
      </c>
      <c r="AB212" s="84" t="s">
        <v>3113</v>
      </c>
      <c r="AC212" s="84" t="s">
        <v>3113</v>
      </c>
      <c r="AD212" s="84" t="s">
        <v>3113</v>
      </c>
      <c r="AE212" s="84" t="s">
        <v>3113</v>
      </c>
      <c r="AF212" s="84" t="s">
        <v>3113</v>
      </c>
      <c r="AG212" s="84" t="s">
        <v>3113</v>
      </c>
      <c r="AH212" s="84" t="s">
        <v>3113</v>
      </c>
      <c r="AI212" s="84" t="s">
        <v>3113</v>
      </c>
      <c r="AJ212" s="84" t="s">
        <v>3113</v>
      </c>
      <c r="AK212" s="84" t="s">
        <v>3113</v>
      </c>
    </row>
    <row r="213" spans="1:37" ht="69.75" customHeight="1">
      <c r="A213" s="84">
        <v>208</v>
      </c>
      <c r="B213" s="85" t="s">
        <v>1180</v>
      </c>
      <c r="C213" s="73" t="s">
        <v>136</v>
      </c>
      <c r="D213" s="7" t="s">
        <v>137</v>
      </c>
      <c r="E213" s="84"/>
      <c r="F213" s="84" t="s">
        <v>2472</v>
      </c>
      <c r="G213" s="84" t="s">
        <v>1642</v>
      </c>
      <c r="H213" s="84" t="s">
        <v>3113</v>
      </c>
      <c r="I213" s="73" t="s">
        <v>937</v>
      </c>
      <c r="J213" s="89" t="s">
        <v>138</v>
      </c>
      <c r="K213" s="88" t="s">
        <v>139</v>
      </c>
      <c r="L213" s="87">
        <v>70833.16</v>
      </c>
      <c r="M213" s="73">
        <v>2</v>
      </c>
      <c r="N213" s="87">
        <v>91532.55</v>
      </c>
      <c r="O213" s="90" t="s">
        <v>140</v>
      </c>
      <c r="P213" s="87">
        <v>94151.67</v>
      </c>
      <c r="Q213" s="89" t="s">
        <v>141</v>
      </c>
      <c r="R213" s="87">
        <v>91532.55</v>
      </c>
      <c r="S213" s="90" t="s">
        <v>142</v>
      </c>
      <c r="T213" s="73"/>
      <c r="U213" s="73"/>
      <c r="V213" s="73" t="s">
        <v>2062</v>
      </c>
      <c r="W213" s="84" t="s">
        <v>3113</v>
      </c>
      <c r="X213" s="84" t="s">
        <v>3113</v>
      </c>
      <c r="Y213" s="84" t="s">
        <v>3113</v>
      </c>
      <c r="Z213" s="84" t="s">
        <v>3113</v>
      </c>
      <c r="AA213" s="84" t="s">
        <v>3113</v>
      </c>
      <c r="AB213" s="84" t="s">
        <v>3113</v>
      </c>
      <c r="AC213" s="84" t="s">
        <v>3113</v>
      </c>
      <c r="AD213" s="87">
        <v>91532.55</v>
      </c>
      <c r="AE213" s="84" t="s">
        <v>3113</v>
      </c>
      <c r="AF213" s="84" t="s">
        <v>3113</v>
      </c>
      <c r="AG213" s="84" t="s">
        <v>3113</v>
      </c>
      <c r="AH213" s="84" t="s">
        <v>3113</v>
      </c>
      <c r="AI213" s="84" t="s">
        <v>3113</v>
      </c>
      <c r="AJ213" s="84" t="s">
        <v>1136</v>
      </c>
      <c r="AK213" s="84" t="s">
        <v>3113</v>
      </c>
    </row>
    <row r="214" spans="1:37" ht="221.25" customHeight="1">
      <c r="A214" s="84">
        <v>209</v>
      </c>
      <c r="B214" s="85" t="s">
        <v>1180</v>
      </c>
      <c r="C214" s="73" t="s">
        <v>143</v>
      </c>
      <c r="D214" s="132" t="s">
        <v>144</v>
      </c>
      <c r="E214" s="84" t="s">
        <v>145</v>
      </c>
      <c r="F214" s="86" t="s">
        <v>1640</v>
      </c>
      <c r="G214" s="84" t="s">
        <v>1642</v>
      </c>
      <c r="H214" s="84" t="s">
        <v>3113</v>
      </c>
      <c r="I214" s="73" t="s">
        <v>1027</v>
      </c>
      <c r="J214" s="89" t="s">
        <v>146</v>
      </c>
      <c r="K214" s="88" t="s">
        <v>147</v>
      </c>
      <c r="L214" s="87">
        <v>194606.96</v>
      </c>
      <c r="M214" s="73">
        <v>10</v>
      </c>
      <c r="N214" s="117" t="s">
        <v>148</v>
      </c>
      <c r="O214" s="90" t="s">
        <v>149</v>
      </c>
      <c r="P214" s="128" t="s">
        <v>150</v>
      </c>
      <c r="Q214" s="100" t="s">
        <v>151</v>
      </c>
      <c r="R214" s="128" t="s">
        <v>152</v>
      </c>
      <c r="S214" s="100" t="s">
        <v>153</v>
      </c>
      <c r="T214" s="73"/>
      <c r="U214" s="73"/>
      <c r="V214" s="89" t="s">
        <v>154</v>
      </c>
      <c r="W214" s="84" t="s">
        <v>3113</v>
      </c>
      <c r="X214" s="84" t="s">
        <v>3113</v>
      </c>
      <c r="Y214" s="84" t="s">
        <v>3113</v>
      </c>
      <c r="Z214" s="84" t="s">
        <v>3113</v>
      </c>
      <c r="AA214" s="84" t="s">
        <v>3113</v>
      </c>
      <c r="AB214" s="84" t="s">
        <v>3113</v>
      </c>
      <c r="AC214" s="84" t="s">
        <v>3113</v>
      </c>
      <c r="AD214" s="87">
        <f>76067+53144.99</f>
        <v>129211.98999999999</v>
      </c>
      <c r="AE214" s="84" t="s">
        <v>3113</v>
      </c>
      <c r="AF214" s="84" t="s">
        <v>3113</v>
      </c>
      <c r="AG214" s="84" t="s">
        <v>3113</v>
      </c>
      <c r="AH214" s="84" t="s">
        <v>3113</v>
      </c>
      <c r="AI214" s="84" t="s">
        <v>3113</v>
      </c>
      <c r="AJ214" s="84" t="s">
        <v>3118</v>
      </c>
      <c r="AK214" s="94">
        <v>711.5</v>
      </c>
    </row>
    <row r="215" spans="1:37" ht="27" customHeight="1">
      <c r="A215" s="84">
        <v>210</v>
      </c>
      <c r="B215" s="85" t="s">
        <v>1180</v>
      </c>
      <c r="C215" s="73" t="s">
        <v>155</v>
      </c>
      <c r="D215" s="105" t="s">
        <v>2078</v>
      </c>
      <c r="E215" s="84"/>
      <c r="F215" s="86" t="s">
        <v>1640</v>
      </c>
      <c r="G215" s="84" t="s">
        <v>1642</v>
      </c>
      <c r="H215" s="84" t="s">
        <v>3113</v>
      </c>
      <c r="I215" s="73" t="s">
        <v>1025</v>
      </c>
      <c r="J215" s="89" t="s">
        <v>156</v>
      </c>
      <c r="K215" t="s">
        <v>2509</v>
      </c>
      <c r="L215" s="87">
        <v>73770</v>
      </c>
      <c r="M215" s="73"/>
      <c r="N215" s="87"/>
      <c r="O215" s="88" t="s">
        <v>524</v>
      </c>
      <c r="P215" s="87"/>
      <c r="Q215" s="89"/>
      <c r="R215" s="87"/>
      <c r="S215" s="89"/>
      <c r="T215" s="73"/>
      <c r="U215" s="73"/>
      <c r="V215" s="73"/>
      <c r="W215" s="84" t="s">
        <v>3113</v>
      </c>
      <c r="X215" s="84" t="s">
        <v>3113</v>
      </c>
      <c r="Y215" s="84" t="s">
        <v>3113</v>
      </c>
      <c r="Z215" s="84" t="s">
        <v>3113</v>
      </c>
      <c r="AA215" s="84" t="s">
        <v>3113</v>
      </c>
      <c r="AB215" s="84" t="s">
        <v>3113</v>
      </c>
      <c r="AC215" s="84" t="s">
        <v>3113</v>
      </c>
      <c r="AD215" s="84" t="s">
        <v>3113</v>
      </c>
      <c r="AE215" s="84" t="s">
        <v>3113</v>
      </c>
      <c r="AF215" s="84" t="s">
        <v>3113</v>
      </c>
      <c r="AG215" s="84" t="s">
        <v>3113</v>
      </c>
      <c r="AH215" s="84" t="s">
        <v>3113</v>
      </c>
      <c r="AI215" s="84" t="s">
        <v>3113</v>
      </c>
      <c r="AJ215" s="84" t="s">
        <v>3113</v>
      </c>
      <c r="AK215" s="84" t="s">
        <v>3113</v>
      </c>
    </row>
    <row r="216" spans="1:37" ht="74.25" customHeight="1">
      <c r="A216" s="84">
        <v>211</v>
      </c>
      <c r="B216" s="85" t="s">
        <v>1180</v>
      </c>
      <c r="C216" s="73" t="s">
        <v>157</v>
      </c>
      <c r="D216" s="105" t="s">
        <v>158</v>
      </c>
      <c r="E216" s="84"/>
      <c r="F216" s="84" t="s">
        <v>1639</v>
      </c>
      <c r="G216" s="84" t="s">
        <v>3462</v>
      </c>
      <c r="H216" s="84" t="s">
        <v>3113</v>
      </c>
      <c r="I216" s="73" t="s">
        <v>959</v>
      </c>
      <c r="J216" s="89" t="s">
        <v>159</v>
      </c>
      <c r="K216" s="88" t="s">
        <v>160</v>
      </c>
      <c r="L216" s="87">
        <v>264754</v>
      </c>
      <c r="M216" s="73">
        <v>1</v>
      </c>
      <c r="N216" s="87">
        <v>316051.9</v>
      </c>
      <c r="O216" s="90" t="s">
        <v>161</v>
      </c>
      <c r="P216" s="87"/>
      <c r="Q216" s="89"/>
      <c r="R216" s="87"/>
      <c r="S216" s="89"/>
      <c r="T216" s="73"/>
      <c r="U216" s="73"/>
      <c r="V216" s="73" t="s">
        <v>162</v>
      </c>
      <c r="W216" s="84" t="s">
        <v>3113</v>
      </c>
      <c r="X216" s="84" t="s">
        <v>3113</v>
      </c>
      <c r="Y216" s="84" t="s">
        <v>3113</v>
      </c>
      <c r="Z216" s="84" t="s">
        <v>3113</v>
      </c>
      <c r="AA216" s="84" t="s">
        <v>3113</v>
      </c>
      <c r="AB216" s="84" t="s">
        <v>3113</v>
      </c>
      <c r="AC216" s="84" t="s">
        <v>3113</v>
      </c>
      <c r="AD216" s="87">
        <v>316051.9</v>
      </c>
      <c r="AE216" s="84" t="s">
        <v>3113</v>
      </c>
      <c r="AF216" s="84" t="s">
        <v>3113</v>
      </c>
      <c r="AG216" s="84" t="s">
        <v>3113</v>
      </c>
      <c r="AH216" s="84" t="s">
        <v>3113</v>
      </c>
      <c r="AI216" s="84" t="s">
        <v>3113</v>
      </c>
      <c r="AJ216" s="84" t="s">
        <v>1136</v>
      </c>
      <c r="AK216" s="84" t="s">
        <v>3113</v>
      </c>
    </row>
    <row r="217" spans="1:37" ht="40.5" customHeight="1">
      <c r="A217" s="84">
        <v>212</v>
      </c>
      <c r="B217" s="91" t="s">
        <v>3482</v>
      </c>
      <c r="C217" s="73" t="s">
        <v>163</v>
      </c>
      <c r="D217" s="24" t="s">
        <v>164</v>
      </c>
      <c r="E217" s="84" t="s">
        <v>165</v>
      </c>
      <c r="F217" s="86" t="s">
        <v>1640</v>
      </c>
      <c r="G217" s="84" t="s">
        <v>1642</v>
      </c>
      <c r="H217" s="84" t="s">
        <v>3113</v>
      </c>
      <c r="I217" s="73" t="s">
        <v>2076</v>
      </c>
      <c r="J217" s="89" t="s">
        <v>4301</v>
      </c>
      <c r="K217" s="73" t="s">
        <v>166</v>
      </c>
      <c r="L217" s="87">
        <v>62000</v>
      </c>
      <c r="M217" s="73"/>
      <c r="N217" s="84" t="s">
        <v>3113</v>
      </c>
      <c r="O217" s="88" t="s">
        <v>524</v>
      </c>
      <c r="P217" s="87"/>
      <c r="Q217" s="89"/>
      <c r="R217" s="87"/>
      <c r="S217" s="89"/>
      <c r="T217" s="73"/>
      <c r="U217" s="73"/>
      <c r="V217" s="73"/>
      <c r="W217" s="84" t="s">
        <v>3113</v>
      </c>
      <c r="X217" s="84" t="s">
        <v>3113</v>
      </c>
      <c r="Y217" s="84" t="s">
        <v>3113</v>
      </c>
      <c r="Z217" s="84" t="s">
        <v>3113</v>
      </c>
      <c r="AA217" s="84" t="s">
        <v>3113</v>
      </c>
      <c r="AB217" s="84" t="s">
        <v>3113</v>
      </c>
      <c r="AC217" s="84" t="s">
        <v>3113</v>
      </c>
      <c r="AD217" s="84" t="s">
        <v>3113</v>
      </c>
      <c r="AE217" s="84" t="s">
        <v>3113</v>
      </c>
      <c r="AF217" s="84" t="s">
        <v>3113</v>
      </c>
      <c r="AG217" s="84" t="s">
        <v>3113</v>
      </c>
      <c r="AH217" s="84" t="s">
        <v>3113</v>
      </c>
      <c r="AI217" s="84" t="s">
        <v>3113</v>
      </c>
      <c r="AJ217" s="84" t="s">
        <v>3113</v>
      </c>
      <c r="AK217" s="84" t="s">
        <v>3113</v>
      </c>
    </row>
    <row r="218" spans="1:37" ht="191.25" customHeight="1">
      <c r="A218" s="84">
        <v>213</v>
      </c>
      <c r="B218" s="91" t="s">
        <v>3482</v>
      </c>
      <c r="C218" s="73" t="s">
        <v>167</v>
      </c>
      <c r="D218" s="4" t="s">
        <v>168</v>
      </c>
      <c r="E218" s="84" t="s">
        <v>2191</v>
      </c>
      <c r="F218" s="86" t="s">
        <v>1640</v>
      </c>
      <c r="G218" s="84" t="s">
        <v>1642</v>
      </c>
      <c r="H218" s="89" t="s">
        <v>169</v>
      </c>
      <c r="I218" s="73" t="s">
        <v>2080</v>
      </c>
      <c r="J218" s="89" t="s">
        <v>170</v>
      </c>
      <c r="K218" s="88" t="s">
        <v>2743</v>
      </c>
      <c r="L218" s="87">
        <v>737704.92</v>
      </c>
      <c r="M218" s="73">
        <v>2</v>
      </c>
      <c r="N218" s="87">
        <v>672327.36</v>
      </c>
      <c r="O218" s="90" t="s">
        <v>171</v>
      </c>
      <c r="P218" s="87">
        <v>2539720.94</v>
      </c>
      <c r="Q218" s="89" t="s">
        <v>172</v>
      </c>
      <c r="R218" s="87">
        <v>596628.2</v>
      </c>
      <c r="S218" s="90" t="s">
        <v>173</v>
      </c>
      <c r="T218" s="73"/>
      <c r="U218" s="73"/>
      <c r="V218" s="73" t="s">
        <v>956</v>
      </c>
      <c r="W218" s="84" t="s">
        <v>3113</v>
      </c>
      <c r="X218" s="84" t="s">
        <v>3113</v>
      </c>
      <c r="Y218" s="84" t="s">
        <v>3113</v>
      </c>
      <c r="Z218" s="84" t="s">
        <v>3113</v>
      </c>
      <c r="AA218" s="84" t="s">
        <v>3113</v>
      </c>
      <c r="AB218" s="84" t="s">
        <v>3113</v>
      </c>
      <c r="AC218" s="84" t="s">
        <v>3113</v>
      </c>
      <c r="AD218" s="87">
        <v>672327.36</v>
      </c>
      <c r="AE218" s="84" t="s">
        <v>3113</v>
      </c>
      <c r="AF218" s="84" t="s">
        <v>3113</v>
      </c>
      <c r="AG218" s="84" t="s">
        <v>3113</v>
      </c>
      <c r="AH218" s="84" t="s">
        <v>3113</v>
      </c>
      <c r="AI218" s="84" t="s">
        <v>3113</v>
      </c>
      <c r="AJ218" s="84" t="s">
        <v>1136</v>
      </c>
      <c r="AK218" s="84" t="s">
        <v>3113</v>
      </c>
    </row>
    <row r="219" spans="1:37" ht="42.75" customHeight="1">
      <c r="A219" s="84">
        <v>214</v>
      </c>
      <c r="B219" s="91" t="s">
        <v>3482</v>
      </c>
      <c r="C219" s="73" t="s">
        <v>174</v>
      </c>
      <c r="D219" s="4" t="s">
        <v>175</v>
      </c>
      <c r="E219" s="84" t="s">
        <v>2197</v>
      </c>
      <c r="F219" s="84" t="s">
        <v>1639</v>
      </c>
      <c r="G219" s="84" t="s">
        <v>1642</v>
      </c>
      <c r="H219" s="84" t="s">
        <v>3113</v>
      </c>
      <c r="I219" s="73" t="s">
        <v>952</v>
      </c>
      <c r="J219" s="89" t="s">
        <v>176</v>
      </c>
      <c r="K219" s="88" t="s">
        <v>2250</v>
      </c>
      <c r="L219" s="87">
        <v>122950</v>
      </c>
      <c r="M219" s="73">
        <v>1</v>
      </c>
      <c r="N219" s="87">
        <v>130221.58</v>
      </c>
      <c r="O219" s="90" t="s">
        <v>177</v>
      </c>
      <c r="P219" s="87"/>
      <c r="Q219" s="89"/>
      <c r="R219" s="87"/>
      <c r="S219" s="89"/>
      <c r="T219" s="73"/>
      <c r="U219" s="73"/>
      <c r="V219" s="73" t="s">
        <v>178</v>
      </c>
      <c r="W219" s="84" t="s">
        <v>3113</v>
      </c>
      <c r="X219" s="84" t="s">
        <v>3113</v>
      </c>
      <c r="Y219" s="84" t="s">
        <v>3113</v>
      </c>
      <c r="Z219" s="84" t="s">
        <v>3113</v>
      </c>
      <c r="AA219" s="84" t="s">
        <v>3113</v>
      </c>
      <c r="AB219" s="84" t="s">
        <v>3113</v>
      </c>
      <c r="AC219" s="84" t="s">
        <v>3113</v>
      </c>
      <c r="AD219" s="87">
        <v>130221.58</v>
      </c>
      <c r="AE219" s="84" t="s">
        <v>3113</v>
      </c>
      <c r="AF219" s="84" t="s">
        <v>3113</v>
      </c>
      <c r="AG219" s="84" t="s">
        <v>3113</v>
      </c>
      <c r="AH219" s="84" t="s">
        <v>3113</v>
      </c>
      <c r="AI219" s="84" t="s">
        <v>3113</v>
      </c>
      <c r="AJ219" s="84" t="s">
        <v>1136</v>
      </c>
      <c r="AK219" s="84" t="s">
        <v>3113</v>
      </c>
    </row>
    <row r="220" spans="1:37" ht="64.5" customHeight="1">
      <c r="A220" s="84">
        <v>215</v>
      </c>
      <c r="B220" s="85" t="s">
        <v>1180</v>
      </c>
      <c r="C220" s="73" t="s">
        <v>179</v>
      </c>
      <c r="D220" s="105" t="s">
        <v>98</v>
      </c>
      <c r="E220" s="84" t="s">
        <v>180</v>
      </c>
      <c r="F220" s="84" t="s">
        <v>1639</v>
      </c>
      <c r="G220" s="84" t="s">
        <v>1642</v>
      </c>
      <c r="H220" s="84" t="s">
        <v>3113</v>
      </c>
      <c r="I220" s="73" t="s">
        <v>1027</v>
      </c>
      <c r="J220" s="89" t="s">
        <v>146</v>
      </c>
      <c r="K220" s="88" t="s">
        <v>181</v>
      </c>
      <c r="L220" s="87">
        <v>90000</v>
      </c>
      <c r="M220" s="73">
        <v>1</v>
      </c>
      <c r="N220" s="87">
        <v>108580</v>
      </c>
      <c r="O220" s="90" t="s">
        <v>182</v>
      </c>
      <c r="P220" s="87"/>
      <c r="Q220" s="89"/>
      <c r="R220" s="87"/>
      <c r="S220" s="89"/>
      <c r="T220" s="73"/>
      <c r="U220" s="73"/>
      <c r="V220" s="73" t="s">
        <v>118</v>
      </c>
      <c r="W220" s="84" t="s">
        <v>3113</v>
      </c>
      <c r="X220" s="84" t="s">
        <v>3113</v>
      </c>
      <c r="Y220" s="84" t="s">
        <v>3113</v>
      </c>
      <c r="Z220" s="84" t="s">
        <v>3113</v>
      </c>
      <c r="AA220" s="84" t="s">
        <v>3113</v>
      </c>
      <c r="AB220" s="84" t="s">
        <v>3113</v>
      </c>
      <c r="AC220" s="84" t="s">
        <v>3113</v>
      </c>
      <c r="AD220" s="87">
        <v>108580</v>
      </c>
      <c r="AE220" s="84" t="s">
        <v>3113</v>
      </c>
      <c r="AF220" s="84" t="s">
        <v>3113</v>
      </c>
      <c r="AG220" s="84" t="s">
        <v>3113</v>
      </c>
      <c r="AH220" s="84" t="s">
        <v>3113</v>
      </c>
      <c r="AI220" s="84" t="s">
        <v>3113</v>
      </c>
      <c r="AJ220" s="84" t="s">
        <v>1136</v>
      </c>
      <c r="AK220" s="84" t="s">
        <v>3113</v>
      </c>
    </row>
    <row r="221" spans="1:37" ht="115.5" customHeight="1">
      <c r="A221" s="84">
        <v>216</v>
      </c>
      <c r="B221" s="91" t="s">
        <v>3482</v>
      </c>
      <c r="C221" s="73" t="s">
        <v>183</v>
      </c>
      <c r="D221" s="105" t="s">
        <v>184</v>
      </c>
      <c r="E221" s="84"/>
      <c r="F221" s="84" t="s">
        <v>1639</v>
      </c>
      <c r="G221" s="84" t="s">
        <v>3100</v>
      </c>
      <c r="H221" s="84" t="s">
        <v>3113</v>
      </c>
      <c r="I221" s="84" t="s">
        <v>3113</v>
      </c>
      <c r="J221" s="84" t="s">
        <v>3113</v>
      </c>
      <c r="K221" s="84" t="s">
        <v>3113</v>
      </c>
      <c r="L221" s="87">
        <v>42300</v>
      </c>
      <c r="M221" s="84" t="s">
        <v>3113</v>
      </c>
      <c r="N221" s="84" t="s">
        <v>3113</v>
      </c>
      <c r="O221" s="88" t="s">
        <v>185</v>
      </c>
      <c r="P221" s="87"/>
      <c r="Q221" s="89"/>
      <c r="R221" s="87"/>
      <c r="S221" s="89"/>
      <c r="T221" s="73"/>
      <c r="U221" s="73"/>
      <c r="V221" s="73"/>
      <c r="W221" s="84" t="s">
        <v>3113</v>
      </c>
      <c r="X221" s="84" t="s">
        <v>3113</v>
      </c>
      <c r="Y221" s="84" t="s">
        <v>3113</v>
      </c>
      <c r="Z221" s="84" t="s">
        <v>3113</v>
      </c>
      <c r="AA221" s="84" t="s">
        <v>3113</v>
      </c>
      <c r="AB221" s="84" t="s">
        <v>3113</v>
      </c>
      <c r="AC221" s="84" t="s">
        <v>3113</v>
      </c>
      <c r="AD221" s="84" t="s">
        <v>3113</v>
      </c>
      <c r="AE221" s="84" t="s">
        <v>3113</v>
      </c>
      <c r="AF221" s="84" t="s">
        <v>3113</v>
      </c>
      <c r="AG221" s="73"/>
      <c r="AH221" s="73"/>
      <c r="AI221" s="73"/>
      <c r="AJ221" s="84"/>
      <c r="AK221" s="84" t="s">
        <v>3113</v>
      </c>
    </row>
    <row r="222" spans="1:37" ht="66" customHeight="1">
      <c r="A222" s="84">
        <v>217</v>
      </c>
      <c r="B222" s="91" t="s">
        <v>407</v>
      </c>
      <c r="C222" s="73" t="s">
        <v>186</v>
      </c>
      <c r="D222" s="4" t="s">
        <v>187</v>
      </c>
      <c r="E222" s="84" t="s">
        <v>1769</v>
      </c>
      <c r="F222" s="86" t="s">
        <v>1640</v>
      </c>
      <c r="G222" s="84" t="s">
        <v>1644</v>
      </c>
      <c r="H222" s="84" t="s">
        <v>3113</v>
      </c>
      <c r="I222" s="73" t="s">
        <v>933</v>
      </c>
      <c r="J222" s="92" t="s">
        <v>188</v>
      </c>
      <c r="K222" s="88" t="s">
        <v>2786</v>
      </c>
      <c r="L222" s="87">
        <v>238356.52</v>
      </c>
      <c r="M222" s="73">
        <v>4</v>
      </c>
      <c r="N222" s="104" t="s">
        <v>189</v>
      </c>
      <c r="O222" s="113" t="s">
        <v>190</v>
      </c>
      <c r="P222" s="104" t="s">
        <v>191</v>
      </c>
      <c r="Q222" s="109" t="s">
        <v>192</v>
      </c>
      <c r="R222" s="104" t="s">
        <v>193</v>
      </c>
      <c r="S222" s="113" t="s">
        <v>194</v>
      </c>
      <c r="T222" s="73"/>
      <c r="U222" s="73"/>
      <c r="V222" s="89" t="s">
        <v>195</v>
      </c>
      <c r="W222" s="84" t="s">
        <v>3113</v>
      </c>
      <c r="X222" s="84" t="s">
        <v>3113</v>
      </c>
      <c r="Y222" s="84" t="s">
        <v>3113</v>
      </c>
      <c r="Z222" s="84" t="s">
        <v>3113</v>
      </c>
      <c r="AA222" s="84" t="s">
        <v>3113</v>
      </c>
      <c r="AB222" s="84" t="s">
        <v>3113</v>
      </c>
      <c r="AC222" s="84" t="s">
        <v>3113</v>
      </c>
      <c r="AD222" s="87">
        <f>28612.29+26621.15+43870</f>
        <v>99103.44</v>
      </c>
      <c r="AE222" s="84" t="s">
        <v>3113</v>
      </c>
      <c r="AF222" s="84" t="s">
        <v>3113</v>
      </c>
      <c r="AG222" s="84" t="s">
        <v>3113</v>
      </c>
      <c r="AH222" s="84" t="s">
        <v>3113</v>
      </c>
      <c r="AI222" s="84" t="s">
        <v>3113</v>
      </c>
      <c r="AJ222" s="84" t="s">
        <v>1136</v>
      </c>
      <c r="AK222" s="84" t="s">
        <v>3113</v>
      </c>
    </row>
    <row r="223" spans="1:37" ht="58.5">
      <c r="A223" s="84">
        <v>218</v>
      </c>
      <c r="B223" s="85" t="s">
        <v>1180</v>
      </c>
      <c r="C223" s="73" t="s">
        <v>196</v>
      </c>
      <c r="D223" s="105" t="s">
        <v>197</v>
      </c>
      <c r="E223" s="84" t="s">
        <v>198</v>
      </c>
      <c r="F223" s="86" t="s">
        <v>1640</v>
      </c>
      <c r="G223" s="84" t="s">
        <v>1642</v>
      </c>
      <c r="H223" s="89" t="s">
        <v>199</v>
      </c>
      <c r="I223" s="73" t="s">
        <v>1932</v>
      </c>
      <c r="J223" s="89" t="s">
        <v>200</v>
      </c>
      <c r="K223" s="88" t="s">
        <v>2073</v>
      </c>
      <c r="L223" s="87">
        <v>4918032.79</v>
      </c>
      <c r="M223" s="73">
        <v>1</v>
      </c>
      <c r="N223" s="87">
        <v>8999940</v>
      </c>
      <c r="O223" s="106" t="s">
        <v>201</v>
      </c>
      <c r="P223" s="87"/>
      <c r="Q223" s="89"/>
      <c r="R223" s="87"/>
      <c r="S223" s="89"/>
      <c r="T223" s="73"/>
      <c r="U223" s="73"/>
      <c r="V223" s="73" t="s">
        <v>83</v>
      </c>
      <c r="W223" s="84" t="s">
        <v>3113</v>
      </c>
      <c r="X223" s="84" t="s">
        <v>3113</v>
      </c>
      <c r="Y223" s="84" t="s">
        <v>3113</v>
      </c>
      <c r="Z223" s="84" t="s">
        <v>3113</v>
      </c>
      <c r="AA223" s="84" t="s">
        <v>3113</v>
      </c>
      <c r="AB223" s="84" t="s">
        <v>3113</v>
      </c>
      <c r="AC223" s="84" t="s">
        <v>3113</v>
      </c>
      <c r="AD223" s="87">
        <v>8999940</v>
      </c>
      <c r="AE223" s="84" t="s">
        <v>3113</v>
      </c>
      <c r="AF223" s="84" t="s">
        <v>3113</v>
      </c>
      <c r="AG223" s="107" t="s">
        <v>202</v>
      </c>
      <c r="AH223" s="115">
        <v>8084940</v>
      </c>
      <c r="AI223" s="84" t="s">
        <v>3113</v>
      </c>
      <c r="AJ223" s="84" t="s">
        <v>1136</v>
      </c>
      <c r="AK223" s="84" t="s">
        <v>3113</v>
      </c>
    </row>
    <row r="224" spans="1:37" ht="193.5" customHeight="1">
      <c r="A224" s="84">
        <v>219</v>
      </c>
      <c r="B224" s="85" t="s">
        <v>1180</v>
      </c>
      <c r="C224" s="73" t="s">
        <v>203</v>
      </c>
      <c r="D224" s="4" t="s">
        <v>204</v>
      </c>
      <c r="E224" s="84" t="s">
        <v>205</v>
      </c>
      <c r="F224" s="86" t="s">
        <v>1640</v>
      </c>
      <c r="G224" s="84" t="s">
        <v>1642</v>
      </c>
      <c r="H224" s="89" t="s">
        <v>206</v>
      </c>
      <c r="I224" s="73" t="s">
        <v>2080</v>
      </c>
      <c r="J224" s="89" t="s">
        <v>207</v>
      </c>
      <c r="K224" s="88" t="s">
        <v>208</v>
      </c>
      <c r="L224" s="87">
        <v>3065547</v>
      </c>
      <c r="M224" s="73">
        <v>2</v>
      </c>
      <c r="N224" s="87">
        <v>405424.3</v>
      </c>
      <c r="O224" s="90" t="s">
        <v>209</v>
      </c>
      <c r="P224" s="98" t="s">
        <v>210</v>
      </c>
      <c r="Q224" s="89" t="s">
        <v>211</v>
      </c>
      <c r="R224" s="98" t="s">
        <v>212</v>
      </c>
      <c r="S224" s="90" t="s">
        <v>213</v>
      </c>
      <c r="T224" s="73"/>
      <c r="U224" s="73"/>
      <c r="V224" s="73" t="s">
        <v>214</v>
      </c>
      <c r="W224" s="84" t="s">
        <v>3113</v>
      </c>
      <c r="X224" s="84" t="s">
        <v>3113</v>
      </c>
      <c r="Y224" s="84" t="s">
        <v>3113</v>
      </c>
      <c r="Z224" s="84" t="s">
        <v>3113</v>
      </c>
      <c r="AA224" s="84" t="s">
        <v>3113</v>
      </c>
      <c r="AB224" s="84" t="s">
        <v>3113</v>
      </c>
      <c r="AC224" s="84" t="s">
        <v>3113</v>
      </c>
      <c r="AD224" s="84" t="s">
        <v>3113</v>
      </c>
      <c r="AE224" s="84" t="s">
        <v>3113</v>
      </c>
      <c r="AF224" s="115">
        <v>405424.3</v>
      </c>
      <c r="AG224" s="84" t="s">
        <v>3113</v>
      </c>
      <c r="AH224" s="84" t="s">
        <v>3113</v>
      </c>
      <c r="AI224" s="84" t="s">
        <v>3113</v>
      </c>
      <c r="AJ224" s="84" t="s">
        <v>1136</v>
      </c>
      <c r="AK224" s="84" t="s">
        <v>3113</v>
      </c>
    </row>
    <row r="225" spans="1:37" ht="96">
      <c r="A225" s="84">
        <v>220</v>
      </c>
      <c r="B225" s="91" t="s">
        <v>3482</v>
      </c>
      <c r="C225" s="73" t="s">
        <v>215</v>
      </c>
      <c r="D225" s="105" t="s">
        <v>216</v>
      </c>
      <c r="E225" s="84" t="s">
        <v>3119</v>
      </c>
      <c r="F225" s="84" t="s">
        <v>1639</v>
      </c>
      <c r="G225" s="84" t="s">
        <v>3462</v>
      </c>
      <c r="H225" s="84" t="s">
        <v>3113</v>
      </c>
      <c r="I225" s="73" t="s">
        <v>534</v>
      </c>
      <c r="J225" s="89" t="s">
        <v>217</v>
      </c>
      <c r="K225" s="88" t="s">
        <v>218</v>
      </c>
      <c r="L225" s="87">
        <v>4920000</v>
      </c>
      <c r="M225" s="73">
        <v>1</v>
      </c>
      <c r="N225" s="87">
        <v>5995080</v>
      </c>
      <c r="O225" s="90" t="s">
        <v>219</v>
      </c>
      <c r="P225" s="87"/>
      <c r="Q225" s="89"/>
      <c r="R225" s="87"/>
      <c r="S225" s="89"/>
      <c r="T225" s="73"/>
      <c r="U225" s="73"/>
      <c r="V225" s="73" t="s">
        <v>166</v>
      </c>
      <c r="W225" s="84" t="s">
        <v>3113</v>
      </c>
      <c r="X225" s="84" t="s">
        <v>3113</v>
      </c>
      <c r="Y225" s="84" t="s">
        <v>3113</v>
      </c>
      <c r="Z225" s="84" t="s">
        <v>3113</v>
      </c>
      <c r="AA225" s="84" t="s">
        <v>3113</v>
      </c>
      <c r="AB225" s="84" t="s">
        <v>3113</v>
      </c>
      <c r="AC225" s="84" t="s">
        <v>3113</v>
      </c>
      <c r="AD225" s="87">
        <v>5995080</v>
      </c>
      <c r="AE225" s="84" t="s">
        <v>3113</v>
      </c>
      <c r="AF225" s="84" t="s">
        <v>3113</v>
      </c>
      <c r="AG225" s="84" t="s">
        <v>3113</v>
      </c>
      <c r="AH225" s="84" t="s">
        <v>3113</v>
      </c>
      <c r="AI225" s="84" t="s">
        <v>3113</v>
      </c>
      <c r="AJ225" s="84" t="s">
        <v>1136</v>
      </c>
      <c r="AK225" s="84" t="s">
        <v>3113</v>
      </c>
    </row>
    <row r="226" spans="1:37" ht="60">
      <c r="A226" s="84">
        <v>221</v>
      </c>
      <c r="B226" s="85" t="s">
        <v>1180</v>
      </c>
      <c r="C226" s="73" t="s">
        <v>220</v>
      </c>
      <c r="D226" s="105" t="s">
        <v>221</v>
      </c>
      <c r="E226" s="84" t="s">
        <v>2318</v>
      </c>
      <c r="F226" s="84" t="s">
        <v>1639</v>
      </c>
      <c r="G226" s="84" t="s">
        <v>1642</v>
      </c>
      <c r="H226" s="133" t="s">
        <v>222</v>
      </c>
      <c r="I226" s="73" t="s">
        <v>1027</v>
      </c>
      <c r="J226" s="89" t="s">
        <v>146</v>
      </c>
      <c r="K226" s="88" t="s">
        <v>223</v>
      </c>
      <c r="L226" s="87">
        <v>80000</v>
      </c>
      <c r="M226" s="73">
        <v>1</v>
      </c>
      <c r="N226" s="87">
        <v>82689.16</v>
      </c>
      <c r="O226" s="90" t="s">
        <v>224</v>
      </c>
      <c r="P226" s="87"/>
      <c r="Q226" s="89"/>
      <c r="R226" s="87"/>
      <c r="S226" s="89"/>
      <c r="T226" s="73"/>
      <c r="U226" s="73"/>
      <c r="V226" s="73" t="s">
        <v>225</v>
      </c>
      <c r="W226" s="84" t="s">
        <v>3113</v>
      </c>
      <c r="X226" s="84" t="s">
        <v>3113</v>
      </c>
      <c r="Y226" s="84" t="s">
        <v>3113</v>
      </c>
      <c r="Z226" s="84" t="s">
        <v>3113</v>
      </c>
      <c r="AA226" s="84" t="s">
        <v>3113</v>
      </c>
      <c r="AB226" s="84" t="s">
        <v>3113</v>
      </c>
      <c r="AC226" s="84" t="s">
        <v>3113</v>
      </c>
      <c r="AD226" s="87">
        <v>82689.16</v>
      </c>
      <c r="AE226" s="84" t="s">
        <v>3113</v>
      </c>
      <c r="AF226" s="84" t="s">
        <v>3113</v>
      </c>
      <c r="AG226" s="84" t="s">
        <v>3113</v>
      </c>
      <c r="AH226" s="84" t="s">
        <v>3113</v>
      </c>
      <c r="AI226" s="84" t="s">
        <v>3113</v>
      </c>
      <c r="AJ226" s="84" t="s">
        <v>1136</v>
      </c>
      <c r="AK226" s="84" t="s">
        <v>3113</v>
      </c>
    </row>
    <row r="227" spans="1:37" ht="60" customHeight="1">
      <c r="A227" s="84">
        <v>222</v>
      </c>
      <c r="B227" s="85" t="s">
        <v>1180</v>
      </c>
      <c r="C227" s="73" t="s">
        <v>226</v>
      </c>
      <c r="D227" s="105" t="s">
        <v>989</v>
      </c>
      <c r="E227" s="84" t="s">
        <v>4321</v>
      </c>
      <c r="F227" s="86" t="s">
        <v>1640</v>
      </c>
      <c r="G227" s="84" t="s">
        <v>1642</v>
      </c>
      <c r="H227" s="84" t="s">
        <v>3113</v>
      </c>
      <c r="I227" s="73" t="s">
        <v>1027</v>
      </c>
      <c r="J227" s="89" t="s">
        <v>146</v>
      </c>
      <c r="K227" t="s">
        <v>227</v>
      </c>
      <c r="L227" s="87">
        <v>33500</v>
      </c>
      <c r="M227" s="73">
        <v>1</v>
      </c>
      <c r="N227" s="94" t="s">
        <v>3113</v>
      </c>
      <c r="O227" s="88" t="s">
        <v>524</v>
      </c>
      <c r="P227" s="87"/>
      <c r="Q227" s="89"/>
      <c r="R227" s="87"/>
      <c r="S227" s="89"/>
      <c r="T227" s="73"/>
      <c r="U227" s="73"/>
      <c r="V227" s="73"/>
      <c r="W227" s="84" t="s">
        <v>3113</v>
      </c>
      <c r="X227" s="84" t="s">
        <v>3113</v>
      </c>
      <c r="Y227" s="84" t="s">
        <v>3113</v>
      </c>
      <c r="Z227" s="84" t="s">
        <v>3113</v>
      </c>
      <c r="AA227" s="84" t="s">
        <v>3113</v>
      </c>
      <c r="AB227" s="84" t="s">
        <v>3113</v>
      </c>
      <c r="AC227" s="84" t="s">
        <v>3113</v>
      </c>
      <c r="AD227" s="84" t="s">
        <v>3113</v>
      </c>
      <c r="AE227" s="84" t="s">
        <v>3113</v>
      </c>
      <c r="AF227" s="84" t="s">
        <v>3113</v>
      </c>
      <c r="AG227" s="84" t="s">
        <v>3113</v>
      </c>
      <c r="AH227" s="84" t="s">
        <v>3113</v>
      </c>
      <c r="AI227" s="84" t="s">
        <v>3113</v>
      </c>
      <c r="AJ227" s="84" t="s">
        <v>3113</v>
      </c>
      <c r="AK227" s="84" t="s">
        <v>3113</v>
      </c>
    </row>
    <row r="228" spans="1:37" ht="150.75" customHeight="1">
      <c r="A228" s="84">
        <v>223</v>
      </c>
      <c r="B228" s="91" t="s">
        <v>3482</v>
      </c>
      <c r="C228" s="73" t="s">
        <v>228</v>
      </c>
      <c r="D228" s="24" t="s">
        <v>229</v>
      </c>
      <c r="E228" s="84" t="s">
        <v>230</v>
      </c>
      <c r="F228" s="84" t="s">
        <v>1639</v>
      </c>
      <c r="G228" s="84" t="s">
        <v>3462</v>
      </c>
      <c r="H228" s="84" t="s">
        <v>3113</v>
      </c>
      <c r="I228" s="73" t="s">
        <v>231</v>
      </c>
      <c r="J228" s="89" t="s">
        <v>232</v>
      </c>
      <c r="K228" s="84" t="s">
        <v>3113</v>
      </c>
      <c r="L228" s="87">
        <v>300000</v>
      </c>
      <c r="M228" s="73">
        <v>1</v>
      </c>
      <c r="N228" s="84" t="s">
        <v>3113</v>
      </c>
      <c r="O228" s="88" t="s">
        <v>490</v>
      </c>
      <c r="P228" s="87"/>
      <c r="Q228" s="89"/>
      <c r="R228" s="87"/>
      <c r="S228" s="89"/>
      <c r="T228" s="73"/>
      <c r="U228" s="73"/>
      <c r="V228" s="73"/>
      <c r="W228" s="84" t="s">
        <v>3113</v>
      </c>
      <c r="X228" s="84" t="s">
        <v>3113</v>
      </c>
      <c r="Y228" s="84" t="s">
        <v>3113</v>
      </c>
      <c r="Z228" s="84" t="s">
        <v>3113</v>
      </c>
      <c r="AA228" s="84" t="s">
        <v>3113</v>
      </c>
      <c r="AB228" s="84" t="s">
        <v>3113</v>
      </c>
      <c r="AC228" s="84" t="s">
        <v>3113</v>
      </c>
      <c r="AD228" s="84" t="s">
        <v>3113</v>
      </c>
      <c r="AE228" s="84" t="s">
        <v>3113</v>
      </c>
      <c r="AF228" s="84" t="s">
        <v>3113</v>
      </c>
      <c r="AG228" s="84" t="s">
        <v>3113</v>
      </c>
      <c r="AH228" s="84" t="s">
        <v>3113</v>
      </c>
      <c r="AI228" s="84" t="s">
        <v>3113</v>
      </c>
      <c r="AJ228" s="84" t="s">
        <v>3113</v>
      </c>
      <c r="AK228" s="84" t="s">
        <v>3113</v>
      </c>
    </row>
    <row r="229" spans="1:37" ht="87" customHeight="1">
      <c r="A229" s="84">
        <v>224</v>
      </c>
      <c r="B229" s="91" t="s">
        <v>3482</v>
      </c>
      <c r="C229" s="73" t="s">
        <v>233</v>
      </c>
      <c r="D229" s="7" t="s">
        <v>234</v>
      </c>
      <c r="E229" s="84" t="s">
        <v>2033</v>
      </c>
      <c r="F229" s="86" t="s">
        <v>1640</v>
      </c>
      <c r="G229" s="84" t="s">
        <v>1642</v>
      </c>
      <c r="H229" s="84" t="s">
        <v>3113</v>
      </c>
      <c r="I229" s="73" t="s">
        <v>972</v>
      </c>
      <c r="J229" s="89" t="s">
        <v>235</v>
      </c>
      <c r="K229" s="88" t="s">
        <v>1882</v>
      </c>
      <c r="L229" s="87">
        <v>81967.21</v>
      </c>
      <c r="M229" s="73">
        <v>3</v>
      </c>
      <c r="N229" s="117" t="s">
        <v>236</v>
      </c>
      <c r="O229" s="113" t="s">
        <v>237</v>
      </c>
      <c r="P229" s="117" t="s">
        <v>238</v>
      </c>
      <c r="Q229" s="89" t="s">
        <v>239</v>
      </c>
      <c r="R229" s="117" t="s">
        <v>236</v>
      </c>
      <c r="S229" s="90" t="s">
        <v>240</v>
      </c>
      <c r="T229" s="73"/>
      <c r="U229" s="73"/>
      <c r="V229" s="89" t="s">
        <v>231</v>
      </c>
      <c r="W229" s="84" t="s">
        <v>3113</v>
      </c>
      <c r="X229" s="84" t="s">
        <v>3113</v>
      </c>
      <c r="Y229" s="84" t="s">
        <v>3113</v>
      </c>
      <c r="Z229" s="84" t="s">
        <v>3113</v>
      </c>
      <c r="AA229" s="84" t="s">
        <v>3113</v>
      </c>
      <c r="AB229" s="84" t="s">
        <v>3113</v>
      </c>
      <c r="AC229" s="84" t="s">
        <v>3113</v>
      </c>
      <c r="AD229" s="87">
        <f>17398.24+27766.78+5899.92</f>
        <v>51064.94</v>
      </c>
      <c r="AE229" s="84" t="s">
        <v>3113</v>
      </c>
      <c r="AF229" s="84" t="s">
        <v>3113</v>
      </c>
      <c r="AG229" s="84" t="s">
        <v>3113</v>
      </c>
      <c r="AH229" s="84" t="s">
        <v>3113</v>
      </c>
      <c r="AI229" s="84" t="s">
        <v>3113</v>
      </c>
      <c r="AJ229" s="84" t="s">
        <v>1136</v>
      </c>
      <c r="AK229" s="84">
        <v>291.55</v>
      </c>
    </row>
    <row r="230" spans="1:37" ht="53.25" customHeight="1">
      <c r="A230" s="84">
        <v>225</v>
      </c>
      <c r="B230" s="91" t="s">
        <v>407</v>
      </c>
      <c r="C230" s="73" t="s">
        <v>241</v>
      </c>
      <c r="D230" s="7" t="s">
        <v>1825</v>
      </c>
      <c r="E230" s="84"/>
      <c r="F230" s="86" t="s">
        <v>1640</v>
      </c>
      <c r="G230" s="84" t="s">
        <v>3462</v>
      </c>
      <c r="H230" s="84" t="s">
        <v>3113</v>
      </c>
      <c r="I230" s="84" t="s">
        <v>3113</v>
      </c>
      <c r="J230" s="84" t="s">
        <v>3113</v>
      </c>
      <c r="K230" s="84" t="s">
        <v>3113</v>
      </c>
      <c r="L230" s="87">
        <v>5500000</v>
      </c>
      <c r="M230" s="73">
        <v>7</v>
      </c>
      <c r="N230" s="84" t="s">
        <v>3113</v>
      </c>
      <c r="O230" s="88" t="s">
        <v>242</v>
      </c>
      <c r="P230" s="87"/>
      <c r="Q230" s="89"/>
      <c r="R230" s="87"/>
      <c r="S230" s="89"/>
      <c r="T230" s="73"/>
      <c r="U230" s="73"/>
      <c r="V230" s="73"/>
      <c r="W230" s="84" t="s">
        <v>3113</v>
      </c>
      <c r="X230" s="84" t="s">
        <v>3113</v>
      </c>
      <c r="Y230" s="84" t="s">
        <v>3113</v>
      </c>
      <c r="Z230" s="84" t="s">
        <v>3113</v>
      </c>
      <c r="AA230" s="84" t="s">
        <v>3113</v>
      </c>
      <c r="AB230" s="84" t="s">
        <v>3113</v>
      </c>
      <c r="AC230" s="84" t="s">
        <v>3113</v>
      </c>
      <c r="AD230" s="84" t="s">
        <v>3113</v>
      </c>
      <c r="AE230" s="84" t="s">
        <v>3113</v>
      </c>
      <c r="AF230" s="84" t="s">
        <v>3113</v>
      </c>
      <c r="AG230" s="84" t="s">
        <v>3113</v>
      </c>
      <c r="AH230" s="84" t="s">
        <v>3113</v>
      </c>
      <c r="AI230" s="84" t="s">
        <v>3113</v>
      </c>
      <c r="AJ230" s="84" t="s">
        <v>3113</v>
      </c>
      <c r="AK230" s="84" t="s">
        <v>3113</v>
      </c>
    </row>
    <row r="231" spans="1:37" ht="115.5" customHeight="1">
      <c r="A231" s="84">
        <v>226</v>
      </c>
      <c r="B231" s="91" t="s">
        <v>3482</v>
      </c>
      <c r="C231" s="73" t="s">
        <v>243</v>
      </c>
      <c r="D231" s="7" t="s">
        <v>244</v>
      </c>
      <c r="E231" s="84" t="s">
        <v>3128</v>
      </c>
      <c r="F231" s="86" t="s">
        <v>1640</v>
      </c>
      <c r="G231" s="84" t="s">
        <v>1642</v>
      </c>
      <c r="H231" s="89" t="s">
        <v>245</v>
      </c>
      <c r="I231" s="73" t="s">
        <v>972</v>
      </c>
      <c r="J231" s="89" t="s">
        <v>246</v>
      </c>
      <c r="K231" s="88" t="s">
        <v>247</v>
      </c>
      <c r="L231" s="87">
        <v>2336065.57</v>
      </c>
      <c r="M231" s="73">
        <v>2</v>
      </c>
      <c r="N231" s="87">
        <v>2518232.5</v>
      </c>
      <c r="O231" s="90" t="s">
        <v>248</v>
      </c>
      <c r="P231" s="120">
        <v>2607112.22</v>
      </c>
      <c r="Q231" s="100" t="s">
        <v>2555</v>
      </c>
      <c r="R231" s="120">
        <v>2518232.5</v>
      </c>
      <c r="S231" s="90" t="s">
        <v>249</v>
      </c>
      <c r="T231" s="73"/>
      <c r="U231" s="73"/>
      <c r="V231" s="73" t="s">
        <v>2045</v>
      </c>
      <c r="W231" s="84" t="s">
        <v>3113</v>
      </c>
      <c r="X231" s="84" t="s">
        <v>3113</v>
      </c>
      <c r="Y231" s="84" t="s">
        <v>3113</v>
      </c>
      <c r="Z231" s="84" t="s">
        <v>3113</v>
      </c>
      <c r="AA231" s="84" t="s">
        <v>3113</v>
      </c>
      <c r="AB231" s="84" t="s">
        <v>3113</v>
      </c>
      <c r="AC231" s="84" t="s">
        <v>3113</v>
      </c>
      <c r="AD231" s="87">
        <v>2518232.5</v>
      </c>
      <c r="AE231" s="84" t="s">
        <v>3113</v>
      </c>
      <c r="AF231" s="84" t="s">
        <v>3113</v>
      </c>
      <c r="AG231" s="134" t="s">
        <v>250</v>
      </c>
      <c r="AH231" s="95" t="s">
        <v>1215</v>
      </c>
      <c r="AI231" s="84" t="s">
        <v>3113</v>
      </c>
      <c r="AJ231" s="84" t="s">
        <v>1136</v>
      </c>
      <c r="AK231" s="84" t="s">
        <v>3113</v>
      </c>
    </row>
    <row r="232" spans="1:37" ht="49.5" customHeight="1">
      <c r="A232" s="84">
        <v>227</v>
      </c>
      <c r="B232" s="91" t="s">
        <v>3482</v>
      </c>
      <c r="C232" s="73" t="s">
        <v>251</v>
      </c>
      <c r="D232" s="24" t="s">
        <v>252</v>
      </c>
      <c r="E232" s="84" t="s">
        <v>3128</v>
      </c>
      <c r="F232" s="84" t="s">
        <v>1639</v>
      </c>
      <c r="G232" s="84" t="s">
        <v>3462</v>
      </c>
      <c r="H232" s="84" t="s">
        <v>3113</v>
      </c>
      <c r="I232" s="73" t="s">
        <v>253</v>
      </c>
      <c r="J232" s="89" t="s">
        <v>254</v>
      </c>
      <c r="K232" s="88" t="s">
        <v>675</v>
      </c>
      <c r="L232" s="87">
        <v>4221311.47</v>
      </c>
      <c r="M232" s="73">
        <v>1</v>
      </c>
      <c r="N232" s="87">
        <v>5850000</v>
      </c>
      <c r="O232" s="90" t="s">
        <v>255</v>
      </c>
      <c r="P232" s="87"/>
      <c r="Q232" s="89"/>
      <c r="R232" s="87"/>
      <c r="S232" s="89"/>
      <c r="T232" s="73"/>
      <c r="U232" s="73"/>
      <c r="V232" s="73" t="s">
        <v>256</v>
      </c>
      <c r="W232" s="84" t="s">
        <v>3113</v>
      </c>
      <c r="X232" s="84" t="s">
        <v>3113</v>
      </c>
      <c r="Y232" s="84" t="s">
        <v>3113</v>
      </c>
      <c r="Z232" s="84" t="s">
        <v>3113</v>
      </c>
      <c r="AA232" s="84" t="s">
        <v>3113</v>
      </c>
      <c r="AB232" s="84" t="s">
        <v>3113</v>
      </c>
      <c r="AC232" s="84" t="s">
        <v>3113</v>
      </c>
      <c r="AD232" s="87">
        <v>5850000</v>
      </c>
      <c r="AE232" s="84" t="s">
        <v>3113</v>
      </c>
      <c r="AF232" s="84" t="s">
        <v>3113</v>
      </c>
      <c r="AG232" s="84" t="s">
        <v>3113</v>
      </c>
      <c r="AH232" s="84" t="s">
        <v>3113</v>
      </c>
      <c r="AI232" s="84" t="s">
        <v>3113</v>
      </c>
      <c r="AJ232" s="84" t="s">
        <v>1136</v>
      </c>
      <c r="AK232" s="84" t="s">
        <v>3113</v>
      </c>
    </row>
    <row r="233" spans="1:37" ht="72">
      <c r="A233" s="84">
        <v>228</v>
      </c>
      <c r="B233" s="85" t="s">
        <v>1180</v>
      </c>
      <c r="C233" s="73" t="s">
        <v>257</v>
      </c>
      <c r="D233" s="105" t="s">
        <v>258</v>
      </c>
      <c r="E233" s="84"/>
      <c r="F233" s="84" t="s">
        <v>1639</v>
      </c>
      <c r="G233" s="84" t="s">
        <v>3462</v>
      </c>
      <c r="H233" s="84" t="s">
        <v>3113</v>
      </c>
      <c r="I233" s="73" t="s">
        <v>2546</v>
      </c>
      <c r="J233" s="89" t="s">
        <v>259</v>
      </c>
      <c r="K233" s="88" t="s">
        <v>2060</v>
      </c>
      <c r="L233" s="87">
        <v>49443.3</v>
      </c>
      <c r="M233" s="73">
        <v>1</v>
      </c>
      <c r="N233" s="87">
        <v>60320.82</v>
      </c>
      <c r="O233" s="90" t="s">
        <v>260</v>
      </c>
      <c r="P233" s="87"/>
      <c r="Q233" s="89"/>
      <c r="R233" s="87"/>
      <c r="S233" s="89"/>
      <c r="T233" s="73"/>
      <c r="U233" s="73"/>
      <c r="V233" s="73" t="s">
        <v>968</v>
      </c>
      <c r="W233" s="84" t="s">
        <v>3113</v>
      </c>
      <c r="X233" s="84" t="s">
        <v>3113</v>
      </c>
      <c r="Y233" s="84" t="s">
        <v>3113</v>
      </c>
      <c r="Z233" s="84" t="s">
        <v>3113</v>
      </c>
      <c r="AA233" s="84" t="s">
        <v>3113</v>
      </c>
      <c r="AB233" s="84" t="s">
        <v>3113</v>
      </c>
      <c r="AC233" s="84" t="s">
        <v>3113</v>
      </c>
      <c r="AD233" s="87">
        <v>60320.82</v>
      </c>
      <c r="AE233" s="84" t="s">
        <v>3113</v>
      </c>
      <c r="AF233" s="84" t="s">
        <v>3113</v>
      </c>
      <c r="AG233" s="84" t="s">
        <v>3113</v>
      </c>
      <c r="AH233" s="84" t="s">
        <v>3113</v>
      </c>
      <c r="AI233" s="84" t="s">
        <v>3113</v>
      </c>
      <c r="AJ233" s="84" t="s">
        <v>1136</v>
      </c>
      <c r="AK233" s="84" t="s">
        <v>3113</v>
      </c>
    </row>
    <row r="234" spans="1:37" ht="60">
      <c r="A234" s="84">
        <v>229</v>
      </c>
      <c r="B234" s="85" t="s">
        <v>1180</v>
      </c>
      <c r="C234" s="73" t="s">
        <v>261</v>
      </c>
      <c r="D234" s="105" t="s">
        <v>262</v>
      </c>
      <c r="E234" s="84"/>
      <c r="F234" s="84" t="s">
        <v>1639</v>
      </c>
      <c r="G234" s="84" t="s">
        <v>3462</v>
      </c>
      <c r="H234" s="84" t="s">
        <v>3113</v>
      </c>
      <c r="I234" s="73" t="s">
        <v>2076</v>
      </c>
      <c r="J234" s="89" t="s">
        <v>263</v>
      </c>
      <c r="K234" s="88" t="s">
        <v>2060</v>
      </c>
      <c r="L234" s="87">
        <v>95000</v>
      </c>
      <c r="M234" s="73">
        <v>1</v>
      </c>
      <c r="N234" s="87">
        <v>115770.83</v>
      </c>
      <c r="O234" s="90" t="s">
        <v>264</v>
      </c>
      <c r="P234" s="87"/>
      <c r="Q234" s="89"/>
      <c r="R234" s="87"/>
      <c r="S234" s="89"/>
      <c r="T234" s="73"/>
      <c r="U234" s="73"/>
      <c r="V234" s="73" t="s">
        <v>1860</v>
      </c>
      <c r="W234" s="84" t="s">
        <v>3113</v>
      </c>
      <c r="X234" s="84" t="s">
        <v>3113</v>
      </c>
      <c r="Y234" s="84" t="s">
        <v>3113</v>
      </c>
      <c r="Z234" s="84" t="s">
        <v>3113</v>
      </c>
      <c r="AA234" s="84" t="s">
        <v>3113</v>
      </c>
      <c r="AB234" s="84" t="s">
        <v>3113</v>
      </c>
      <c r="AC234" s="84" t="s">
        <v>3113</v>
      </c>
      <c r="AD234" s="87">
        <v>115770.83</v>
      </c>
      <c r="AE234" s="84" t="s">
        <v>3113</v>
      </c>
      <c r="AF234" s="84" t="s">
        <v>3113</v>
      </c>
      <c r="AG234" s="84" t="s">
        <v>3113</v>
      </c>
      <c r="AH234" s="84" t="s">
        <v>3113</v>
      </c>
      <c r="AI234" s="84" t="s">
        <v>3113</v>
      </c>
      <c r="AJ234" s="84" t="s">
        <v>1136</v>
      </c>
      <c r="AK234" s="84" t="s">
        <v>3113</v>
      </c>
    </row>
    <row r="235" spans="1:37" ht="232.5" customHeight="1">
      <c r="A235" s="84">
        <v>230</v>
      </c>
      <c r="B235" s="85" t="s">
        <v>1180</v>
      </c>
      <c r="C235" s="73" t="s">
        <v>265</v>
      </c>
      <c r="D235" s="24" t="s">
        <v>266</v>
      </c>
      <c r="E235" s="84" t="s">
        <v>1895</v>
      </c>
      <c r="F235" s="86" t="s">
        <v>1640</v>
      </c>
      <c r="G235" s="84" t="s">
        <v>1642</v>
      </c>
      <c r="H235" s="88" t="s">
        <v>2060</v>
      </c>
      <c r="I235" s="73" t="s">
        <v>267</v>
      </c>
      <c r="J235" s="89" t="s">
        <v>268</v>
      </c>
      <c r="K235" s="88" t="s">
        <v>2060</v>
      </c>
      <c r="L235" s="87">
        <v>2915278.69</v>
      </c>
      <c r="M235" s="73">
        <v>4</v>
      </c>
      <c r="N235" s="90" t="s">
        <v>269</v>
      </c>
      <c r="O235" s="135" t="s">
        <v>270</v>
      </c>
      <c r="P235" s="87"/>
      <c r="Q235" s="136" t="s">
        <v>2049</v>
      </c>
      <c r="R235" s="87"/>
      <c r="S235" s="89"/>
      <c r="T235" s="73"/>
      <c r="U235" s="73"/>
      <c r="V235" s="89" t="s">
        <v>271</v>
      </c>
      <c r="W235" s="84" t="s">
        <v>3113</v>
      </c>
      <c r="X235" s="84" t="s">
        <v>3113</v>
      </c>
      <c r="Y235" s="84" t="s">
        <v>3113</v>
      </c>
      <c r="Z235" s="84" t="s">
        <v>3113</v>
      </c>
      <c r="AA235" s="84" t="s">
        <v>3113</v>
      </c>
      <c r="AB235" s="84" t="s">
        <v>3113</v>
      </c>
      <c r="AC235" s="84" t="s">
        <v>3113</v>
      </c>
      <c r="AD235" s="87">
        <f>2924980.5+238590+91825.74+253162.2+359800</f>
        <v>3868358.4400000004</v>
      </c>
      <c r="AE235" s="84" t="s">
        <v>3113</v>
      </c>
      <c r="AF235" s="84" t="s">
        <v>3113</v>
      </c>
      <c r="AG235" s="73"/>
      <c r="AH235" s="73"/>
      <c r="AI235" s="73"/>
      <c r="AJ235" s="84" t="s">
        <v>1136</v>
      </c>
      <c r="AK235" s="84" t="s">
        <v>3113</v>
      </c>
    </row>
    <row r="236" spans="1:37" ht="60">
      <c r="A236" s="84">
        <v>231</v>
      </c>
      <c r="B236" s="85" t="s">
        <v>1180</v>
      </c>
      <c r="C236" s="73" t="s">
        <v>272</v>
      </c>
      <c r="D236" s="4" t="s">
        <v>273</v>
      </c>
      <c r="E236" s="84" t="s">
        <v>274</v>
      </c>
      <c r="F236" s="86" t="s">
        <v>1640</v>
      </c>
      <c r="G236" s="84" t="s">
        <v>1642</v>
      </c>
      <c r="H236" s="84" t="s">
        <v>3113</v>
      </c>
      <c r="I236" s="73" t="s">
        <v>952</v>
      </c>
      <c r="J236" s="89" t="s">
        <v>275</v>
      </c>
      <c r="K236" s="88" t="s">
        <v>2060</v>
      </c>
      <c r="L236" s="87">
        <v>120360</v>
      </c>
      <c r="M236" s="73">
        <v>3</v>
      </c>
      <c r="N236" s="87">
        <v>139324</v>
      </c>
      <c r="O236" s="90" t="s">
        <v>276</v>
      </c>
      <c r="P236" s="87">
        <v>187880</v>
      </c>
      <c r="Q236" s="89" t="s">
        <v>963</v>
      </c>
      <c r="R236" s="87">
        <v>139324</v>
      </c>
      <c r="S236" s="90" t="s">
        <v>277</v>
      </c>
      <c r="T236" s="73"/>
      <c r="U236" s="73"/>
      <c r="V236" s="73" t="s">
        <v>89</v>
      </c>
      <c r="W236" s="84" t="s">
        <v>3113</v>
      </c>
      <c r="X236" s="84" t="s">
        <v>3113</v>
      </c>
      <c r="Y236" s="84" t="s">
        <v>3113</v>
      </c>
      <c r="Z236" s="84" t="s">
        <v>3113</v>
      </c>
      <c r="AA236" s="84" t="s">
        <v>3113</v>
      </c>
      <c r="AB236" s="84" t="s">
        <v>3113</v>
      </c>
      <c r="AC236" s="84" t="s">
        <v>3113</v>
      </c>
      <c r="AD236" s="87">
        <v>139324</v>
      </c>
      <c r="AE236" s="84" t="s">
        <v>3113</v>
      </c>
      <c r="AF236" s="84" t="s">
        <v>3113</v>
      </c>
      <c r="AG236" s="84" t="s">
        <v>3113</v>
      </c>
      <c r="AH236" s="84" t="s">
        <v>3113</v>
      </c>
      <c r="AI236" s="84" t="s">
        <v>3113</v>
      </c>
      <c r="AJ236" s="84" t="s">
        <v>1136</v>
      </c>
      <c r="AK236" s="84" t="s">
        <v>3113</v>
      </c>
    </row>
    <row r="237" spans="1:37" ht="36">
      <c r="A237" s="84">
        <v>232</v>
      </c>
      <c r="B237" s="85" t="s">
        <v>1180</v>
      </c>
      <c r="C237" s="73" t="s">
        <v>278</v>
      </c>
      <c r="D237" s="105" t="s">
        <v>279</v>
      </c>
      <c r="E237" s="84" t="s">
        <v>280</v>
      </c>
      <c r="F237" s="86" t="s">
        <v>1640</v>
      </c>
      <c r="G237" s="84" t="s">
        <v>1642</v>
      </c>
      <c r="H237" s="84" t="s">
        <v>3113</v>
      </c>
      <c r="I237" s="73" t="s">
        <v>281</v>
      </c>
      <c r="J237" s="73"/>
      <c r="L237" s="87">
        <v>229016</v>
      </c>
      <c r="M237" s="73">
        <v>1</v>
      </c>
      <c r="N237" s="87"/>
      <c r="O237" s="88" t="s">
        <v>490</v>
      </c>
      <c r="P237" s="87"/>
      <c r="Q237" s="73"/>
      <c r="R237" s="87"/>
      <c r="S237" s="73"/>
      <c r="T237" s="73"/>
      <c r="U237" s="73"/>
      <c r="V237" s="73"/>
      <c r="W237" s="84" t="s">
        <v>3113</v>
      </c>
      <c r="X237" s="84" t="s">
        <v>3113</v>
      </c>
      <c r="Y237" s="84" t="s">
        <v>3113</v>
      </c>
      <c r="Z237" s="84" t="s">
        <v>3113</v>
      </c>
      <c r="AA237" s="84" t="s">
        <v>3113</v>
      </c>
      <c r="AB237" s="84" t="s">
        <v>3113</v>
      </c>
      <c r="AC237" s="84" t="s">
        <v>3113</v>
      </c>
      <c r="AD237" s="84" t="s">
        <v>3113</v>
      </c>
      <c r="AE237" s="84" t="s">
        <v>3113</v>
      </c>
      <c r="AF237" s="84" t="s">
        <v>3113</v>
      </c>
      <c r="AG237" s="84" t="s">
        <v>3113</v>
      </c>
      <c r="AH237" s="84" t="s">
        <v>3113</v>
      </c>
      <c r="AI237" s="84" t="s">
        <v>3113</v>
      </c>
      <c r="AJ237" s="84" t="s">
        <v>3113</v>
      </c>
      <c r="AK237" s="84" t="s">
        <v>3113</v>
      </c>
    </row>
    <row r="238" spans="1:37" ht="60">
      <c r="A238" s="84">
        <v>233</v>
      </c>
      <c r="B238" s="85" t="s">
        <v>1180</v>
      </c>
      <c r="C238" s="73" t="s">
        <v>282</v>
      </c>
      <c r="D238" s="105" t="s">
        <v>283</v>
      </c>
      <c r="E238" s="84" t="s">
        <v>284</v>
      </c>
      <c r="F238" s="86" t="s">
        <v>1640</v>
      </c>
      <c r="G238" s="84" t="s">
        <v>1642</v>
      </c>
      <c r="H238" s="84" t="s">
        <v>3113</v>
      </c>
      <c r="I238" s="73" t="s">
        <v>281</v>
      </c>
      <c r="J238" s="89" t="s">
        <v>285</v>
      </c>
      <c r="K238" s="88" t="s">
        <v>675</v>
      </c>
      <c r="L238" s="87">
        <v>242000</v>
      </c>
      <c r="M238" s="73">
        <v>1</v>
      </c>
      <c r="N238" s="87">
        <v>109568</v>
      </c>
      <c r="O238" s="106" t="s">
        <v>286</v>
      </c>
      <c r="P238" s="87"/>
      <c r="Q238" s="89"/>
      <c r="R238" s="87"/>
      <c r="S238" s="89"/>
      <c r="T238" s="73"/>
      <c r="U238" s="73"/>
      <c r="V238" s="73" t="s">
        <v>287</v>
      </c>
      <c r="W238" s="84" t="s">
        <v>3113</v>
      </c>
      <c r="X238" s="84" t="s">
        <v>3113</v>
      </c>
      <c r="Y238" s="84" t="s">
        <v>3113</v>
      </c>
      <c r="Z238" s="84" t="s">
        <v>3113</v>
      </c>
      <c r="AA238" s="84" t="s">
        <v>3113</v>
      </c>
      <c r="AB238" s="84" t="s">
        <v>3113</v>
      </c>
      <c r="AC238" s="84" t="s">
        <v>3113</v>
      </c>
      <c r="AD238" s="87">
        <v>109568</v>
      </c>
      <c r="AE238" s="84" t="s">
        <v>3113</v>
      </c>
      <c r="AF238" s="84" t="s">
        <v>3113</v>
      </c>
      <c r="AG238" s="84" t="s">
        <v>3113</v>
      </c>
      <c r="AH238" s="84" t="s">
        <v>3113</v>
      </c>
      <c r="AI238" s="84" t="s">
        <v>3113</v>
      </c>
      <c r="AJ238" s="84" t="s">
        <v>1136</v>
      </c>
      <c r="AK238" s="84" t="s">
        <v>3113</v>
      </c>
    </row>
    <row r="239" spans="1:37" ht="48.75">
      <c r="A239" s="84">
        <v>234</v>
      </c>
      <c r="B239" s="85" t="s">
        <v>1180</v>
      </c>
      <c r="C239" s="73" t="s">
        <v>288</v>
      </c>
      <c r="D239" s="105" t="s">
        <v>289</v>
      </c>
      <c r="E239" s="84" t="s">
        <v>3191</v>
      </c>
      <c r="F239" s="86" t="s">
        <v>1640</v>
      </c>
      <c r="G239" s="84" t="s">
        <v>1642</v>
      </c>
      <c r="H239" s="84" t="s">
        <v>3113</v>
      </c>
      <c r="I239" s="73" t="s">
        <v>933</v>
      </c>
      <c r="J239" s="89" t="s">
        <v>290</v>
      </c>
      <c r="K239" s="96" t="s">
        <v>291</v>
      </c>
      <c r="L239" s="87">
        <v>147600</v>
      </c>
      <c r="M239" s="73">
        <v>1</v>
      </c>
      <c r="N239" s="87">
        <v>188856</v>
      </c>
      <c r="O239" s="90" t="s">
        <v>292</v>
      </c>
      <c r="P239" s="87"/>
      <c r="Q239" s="73"/>
      <c r="R239" s="87"/>
      <c r="S239" s="73"/>
      <c r="T239" s="73"/>
      <c r="U239" s="73"/>
      <c r="V239" s="73" t="s">
        <v>942</v>
      </c>
      <c r="W239" s="84" t="s">
        <v>3113</v>
      </c>
      <c r="X239" s="84" t="s">
        <v>3113</v>
      </c>
      <c r="Y239" s="84" t="s">
        <v>3113</v>
      </c>
      <c r="Z239" s="84" t="s">
        <v>3113</v>
      </c>
      <c r="AA239" s="84" t="s">
        <v>3113</v>
      </c>
      <c r="AB239" s="84" t="s">
        <v>3113</v>
      </c>
      <c r="AC239" s="84" t="s">
        <v>3113</v>
      </c>
      <c r="AD239" s="87">
        <v>188856</v>
      </c>
      <c r="AE239" s="84" t="s">
        <v>3113</v>
      </c>
      <c r="AF239" s="84" t="s">
        <v>3113</v>
      </c>
      <c r="AG239" s="84" t="s">
        <v>3113</v>
      </c>
      <c r="AH239" s="84" t="s">
        <v>3113</v>
      </c>
      <c r="AI239" s="84" t="s">
        <v>3113</v>
      </c>
      <c r="AJ239" s="84" t="s">
        <v>1136</v>
      </c>
      <c r="AK239" s="84" t="s">
        <v>3113</v>
      </c>
    </row>
    <row r="240" spans="1:37" ht="213.75" customHeight="1">
      <c r="A240" s="84">
        <v>235</v>
      </c>
      <c r="B240" s="85" t="s">
        <v>1180</v>
      </c>
      <c r="C240" s="73" t="s">
        <v>1272</v>
      </c>
      <c r="D240" s="105" t="s">
        <v>1273</v>
      </c>
      <c r="E240" s="84">
        <v>36400000</v>
      </c>
      <c r="F240" s="86" t="s">
        <v>1640</v>
      </c>
      <c r="G240" s="84" t="s">
        <v>1642</v>
      </c>
      <c r="H240" s="84" t="s">
        <v>3113</v>
      </c>
      <c r="I240" s="73" t="s">
        <v>983</v>
      </c>
      <c r="J240" s="89" t="s">
        <v>1274</v>
      </c>
      <c r="K240" s="88" t="s">
        <v>1275</v>
      </c>
      <c r="L240" s="87">
        <v>25000</v>
      </c>
      <c r="M240" s="73">
        <v>1</v>
      </c>
      <c r="N240" s="87">
        <v>29803.75</v>
      </c>
      <c r="O240" s="90" t="s">
        <v>1276</v>
      </c>
      <c r="P240" s="87"/>
      <c r="Q240" s="73"/>
      <c r="R240" s="87"/>
      <c r="S240" s="73"/>
      <c r="T240" s="73"/>
      <c r="U240" s="73"/>
      <c r="V240" s="73" t="s">
        <v>1277</v>
      </c>
      <c r="W240" s="84" t="s">
        <v>3113</v>
      </c>
      <c r="X240" s="84" t="s">
        <v>3113</v>
      </c>
      <c r="Y240" s="84" t="s">
        <v>3113</v>
      </c>
      <c r="Z240" s="84" t="s">
        <v>3113</v>
      </c>
      <c r="AA240" s="84" t="s">
        <v>3113</v>
      </c>
      <c r="AB240" s="84" t="s">
        <v>3113</v>
      </c>
      <c r="AC240" s="84" t="s">
        <v>3113</v>
      </c>
      <c r="AD240" s="87">
        <v>29803.75</v>
      </c>
      <c r="AE240" s="84" t="s">
        <v>3113</v>
      </c>
      <c r="AF240" s="84" t="s">
        <v>3113</v>
      </c>
      <c r="AG240" s="84" t="s">
        <v>3113</v>
      </c>
      <c r="AH240" s="84" t="s">
        <v>3113</v>
      </c>
      <c r="AI240" s="84" t="s">
        <v>3113</v>
      </c>
      <c r="AJ240" s="84" t="s">
        <v>1136</v>
      </c>
      <c r="AK240" s="84" t="s">
        <v>3113</v>
      </c>
    </row>
    <row r="241" spans="1:37" ht="45">
      <c r="A241" s="84">
        <v>236</v>
      </c>
      <c r="B241" s="91" t="s">
        <v>3482</v>
      </c>
      <c r="C241" s="73" t="s">
        <v>1278</v>
      </c>
      <c r="D241" s="7" t="s">
        <v>1279</v>
      </c>
      <c r="E241" s="84" t="s">
        <v>2217</v>
      </c>
      <c r="F241" s="86" t="s">
        <v>1640</v>
      </c>
      <c r="G241" s="84" t="s">
        <v>3100</v>
      </c>
      <c r="H241" s="84" t="s">
        <v>3113</v>
      </c>
      <c r="I241" s="73" t="s">
        <v>933</v>
      </c>
      <c r="J241" s="89" t="s">
        <v>1280</v>
      </c>
      <c r="K241" s="88" t="s">
        <v>2250</v>
      </c>
      <c r="L241" s="87">
        <v>57378</v>
      </c>
      <c r="M241" s="73">
        <v>2</v>
      </c>
      <c r="N241" s="87">
        <v>60903.62</v>
      </c>
      <c r="O241" s="90" t="s">
        <v>1281</v>
      </c>
      <c r="P241" s="87">
        <v>67369.62</v>
      </c>
      <c r="Q241" s="89" t="s">
        <v>1282</v>
      </c>
      <c r="R241" s="87">
        <v>60903.62</v>
      </c>
      <c r="S241" s="90" t="s">
        <v>1283</v>
      </c>
      <c r="T241" s="73"/>
      <c r="U241" s="73"/>
      <c r="V241" s="73" t="s">
        <v>267</v>
      </c>
      <c r="W241" s="84" t="s">
        <v>3113</v>
      </c>
      <c r="X241" s="84" t="s">
        <v>3113</v>
      </c>
      <c r="Y241" s="84" t="s">
        <v>3113</v>
      </c>
      <c r="Z241" s="84" t="s">
        <v>3113</v>
      </c>
      <c r="AA241" s="84" t="s">
        <v>3113</v>
      </c>
      <c r="AB241" s="84" t="s">
        <v>3113</v>
      </c>
      <c r="AC241" s="84" t="s">
        <v>3113</v>
      </c>
      <c r="AD241" s="87">
        <v>60903.62</v>
      </c>
      <c r="AE241" s="84" t="s">
        <v>3113</v>
      </c>
      <c r="AF241" s="84" t="s">
        <v>3113</v>
      </c>
      <c r="AG241" s="84" t="s">
        <v>3113</v>
      </c>
      <c r="AH241" s="84" t="s">
        <v>3113</v>
      </c>
      <c r="AI241" s="84" t="s">
        <v>3113</v>
      </c>
      <c r="AJ241" s="84" t="s">
        <v>1136</v>
      </c>
      <c r="AK241" s="84" t="s">
        <v>3113</v>
      </c>
    </row>
    <row r="242" spans="1:37" ht="136.5" customHeight="1">
      <c r="A242" s="84">
        <v>237</v>
      </c>
      <c r="B242" s="85" t="s">
        <v>1180</v>
      </c>
      <c r="C242" s="73" t="s">
        <v>1284</v>
      </c>
      <c r="D242" s="4" t="s">
        <v>1285</v>
      </c>
      <c r="E242" s="95" t="s">
        <v>1286</v>
      </c>
      <c r="F242" s="86" t="s">
        <v>1640</v>
      </c>
      <c r="G242" s="84" t="s">
        <v>1642</v>
      </c>
      <c r="H242" s="84" t="s">
        <v>3113</v>
      </c>
      <c r="I242" s="73" t="s">
        <v>162</v>
      </c>
      <c r="J242" s="89" t="s">
        <v>1287</v>
      </c>
      <c r="K242" s="88" t="s">
        <v>2250</v>
      </c>
      <c r="L242" s="87">
        <v>89508</v>
      </c>
      <c r="M242" s="73">
        <v>2</v>
      </c>
      <c r="N242" s="117" t="s">
        <v>1288</v>
      </c>
      <c r="O242" s="90" t="s">
        <v>1289</v>
      </c>
      <c r="P242" s="119" t="s">
        <v>1290</v>
      </c>
      <c r="Q242" s="100" t="s">
        <v>1291</v>
      </c>
      <c r="R242" s="119" t="s">
        <v>1292</v>
      </c>
      <c r="S242" s="100" t="s">
        <v>1293</v>
      </c>
      <c r="T242" s="73"/>
      <c r="U242" s="73"/>
      <c r="V242" s="89" t="s">
        <v>1294</v>
      </c>
      <c r="W242" s="84" t="s">
        <v>3113</v>
      </c>
      <c r="X242" s="84" t="s">
        <v>3113</v>
      </c>
      <c r="Y242" s="84" t="s">
        <v>3113</v>
      </c>
      <c r="Z242" s="84" t="s">
        <v>3113</v>
      </c>
      <c r="AA242" s="84" t="s">
        <v>3113</v>
      </c>
      <c r="AB242" s="84" t="s">
        <v>3113</v>
      </c>
      <c r="AC242" s="84" t="s">
        <v>3113</v>
      </c>
      <c r="AD242" s="87">
        <f>25534.6+18276.82</f>
        <v>43811.42</v>
      </c>
      <c r="AE242" s="84" t="s">
        <v>3113</v>
      </c>
      <c r="AF242" s="84" t="s">
        <v>3113</v>
      </c>
      <c r="AG242" s="84" t="s">
        <v>3113</v>
      </c>
      <c r="AH242" s="84" t="s">
        <v>3113</v>
      </c>
      <c r="AI242" s="84" t="s">
        <v>3113</v>
      </c>
      <c r="AJ242" s="84" t="s">
        <v>3118</v>
      </c>
      <c r="AK242" s="107">
        <v>337.56</v>
      </c>
    </row>
    <row r="243" spans="1:37" ht="60">
      <c r="A243" s="84">
        <v>238</v>
      </c>
      <c r="B243" s="85" t="s">
        <v>1180</v>
      </c>
      <c r="C243" s="73" t="s">
        <v>1295</v>
      </c>
      <c r="D243" s="105" t="s">
        <v>1296</v>
      </c>
      <c r="E243" s="84"/>
      <c r="F243" s="84" t="s">
        <v>1639</v>
      </c>
      <c r="G243" s="84" t="s">
        <v>1642</v>
      </c>
      <c r="H243" s="95" t="s">
        <v>1297</v>
      </c>
      <c r="I243" s="73" t="s">
        <v>1298</v>
      </c>
      <c r="J243" s="89" t="s">
        <v>1299</v>
      </c>
      <c r="K243" s="123" t="s">
        <v>1300</v>
      </c>
      <c r="L243" s="87">
        <v>356268.74</v>
      </c>
      <c r="M243" s="84" t="s">
        <v>3113</v>
      </c>
      <c r="N243" s="84" t="s">
        <v>3113</v>
      </c>
      <c r="O243" s="88" t="s">
        <v>1560</v>
      </c>
      <c r="P243" s="98"/>
      <c r="Q243" s="73"/>
      <c r="R243" s="87"/>
      <c r="S243" s="73"/>
      <c r="T243" s="73"/>
      <c r="U243" s="73"/>
      <c r="V243" s="73"/>
      <c r="W243" s="84" t="s">
        <v>3113</v>
      </c>
      <c r="X243" s="84" t="s">
        <v>3113</v>
      </c>
      <c r="Y243" s="84" t="s">
        <v>3113</v>
      </c>
      <c r="Z243" s="84" t="s">
        <v>3113</v>
      </c>
      <c r="AA243" s="84" t="s">
        <v>3113</v>
      </c>
      <c r="AB243" s="84" t="s">
        <v>3113</v>
      </c>
      <c r="AC243" s="84" t="s">
        <v>3113</v>
      </c>
      <c r="AD243" s="84" t="s">
        <v>3113</v>
      </c>
      <c r="AE243" s="84" t="s">
        <v>3113</v>
      </c>
      <c r="AF243" s="84" t="s">
        <v>3113</v>
      </c>
      <c r="AG243" s="84" t="s">
        <v>3113</v>
      </c>
      <c r="AH243" s="84" t="s">
        <v>3113</v>
      </c>
      <c r="AI243" s="84" t="s">
        <v>3113</v>
      </c>
      <c r="AJ243" s="84" t="s">
        <v>3113</v>
      </c>
      <c r="AK243" s="84" t="s">
        <v>3113</v>
      </c>
    </row>
    <row r="244" spans="1:37" ht="78.75">
      <c r="A244" s="84">
        <v>239</v>
      </c>
      <c r="B244" s="85" t="s">
        <v>1180</v>
      </c>
      <c r="C244" s="73" t="s">
        <v>1301</v>
      </c>
      <c r="D244" s="7" t="s">
        <v>1302</v>
      </c>
      <c r="E244" s="95" t="s">
        <v>1303</v>
      </c>
      <c r="F244" s="86" t="s">
        <v>1640</v>
      </c>
      <c r="G244" s="84" t="s">
        <v>1642</v>
      </c>
      <c r="H244" s="84" t="s">
        <v>3113</v>
      </c>
      <c r="I244" s="73" t="s">
        <v>952</v>
      </c>
      <c r="J244" s="89" t="s">
        <v>1304</v>
      </c>
      <c r="K244" s="88" t="s">
        <v>1305</v>
      </c>
      <c r="L244" s="87">
        <v>86065</v>
      </c>
      <c r="M244" s="73">
        <v>5</v>
      </c>
      <c r="N244" s="87">
        <v>51240</v>
      </c>
      <c r="O244" s="90" t="s">
        <v>1306</v>
      </c>
      <c r="P244" s="98" t="s">
        <v>1307</v>
      </c>
      <c r="Q244" s="89" t="s">
        <v>1308</v>
      </c>
      <c r="R244" s="98" t="s">
        <v>1309</v>
      </c>
      <c r="S244" s="102" t="s">
        <v>1310</v>
      </c>
      <c r="T244" s="89" t="s">
        <v>2017</v>
      </c>
      <c r="U244" s="73"/>
      <c r="V244" s="73" t="s">
        <v>2080</v>
      </c>
      <c r="W244" s="84" t="s">
        <v>3113</v>
      </c>
      <c r="X244" s="84" t="s">
        <v>3113</v>
      </c>
      <c r="Y244" s="84" t="s">
        <v>3113</v>
      </c>
      <c r="Z244" s="84" t="s">
        <v>3113</v>
      </c>
      <c r="AA244" s="84" t="s">
        <v>3113</v>
      </c>
      <c r="AB244" s="84" t="s">
        <v>3113</v>
      </c>
      <c r="AC244" s="84" t="s">
        <v>3113</v>
      </c>
      <c r="AD244" s="87">
        <v>51240</v>
      </c>
      <c r="AE244" s="84" t="s">
        <v>3113</v>
      </c>
      <c r="AF244" s="84" t="s">
        <v>3113</v>
      </c>
      <c r="AG244" s="84" t="s">
        <v>3113</v>
      </c>
      <c r="AH244" s="84" t="s">
        <v>3113</v>
      </c>
      <c r="AI244" s="84" t="s">
        <v>3113</v>
      </c>
      <c r="AJ244" s="84" t="s">
        <v>3118</v>
      </c>
      <c r="AK244" s="107">
        <v>614.88</v>
      </c>
    </row>
    <row r="245" spans="1:37" ht="88.5" customHeight="1">
      <c r="A245" s="84">
        <v>240</v>
      </c>
      <c r="B245" s="85" t="s">
        <v>1180</v>
      </c>
      <c r="C245" s="73" t="s">
        <v>1311</v>
      </c>
      <c r="D245" s="4" t="s">
        <v>1312</v>
      </c>
      <c r="E245" s="95" t="s">
        <v>1313</v>
      </c>
      <c r="F245" s="86" t="s">
        <v>1640</v>
      </c>
      <c r="G245" s="84" t="s">
        <v>1642</v>
      </c>
      <c r="H245" s="84" t="s">
        <v>3113</v>
      </c>
      <c r="I245" s="73" t="s">
        <v>108</v>
      </c>
      <c r="J245" s="89" t="s">
        <v>1314</v>
      </c>
      <c r="K245" s="88" t="s">
        <v>1305</v>
      </c>
      <c r="L245" s="87">
        <v>151230</v>
      </c>
      <c r="M245" s="73">
        <v>4</v>
      </c>
      <c r="N245" s="98" t="s">
        <v>1315</v>
      </c>
      <c r="O245" s="106" t="s">
        <v>1316</v>
      </c>
      <c r="P245" s="104" t="s">
        <v>1317</v>
      </c>
      <c r="Q245" s="102" t="s">
        <v>1318</v>
      </c>
      <c r="R245" s="104" t="s">
        <v>1319</v>
      </c>
      <c r="S245" s="106" t="s">
        <v>1320</v>
      </c>
      <c r="T245" s="73"/>
      <c r="U245" s="73"/>
      <c r="V245" s="73" t="s">
        <v>89</v>
      </c>
      <c r="W245" s="84" t="s">
        <v>3113</v>
      </c>
      <c r="X245" s="84" t="s">
        <v>3113</v>
      </c>
      <c r="Y245" s="84" t="s">
        <v>3113</v>
      </c>
      <c r="Z245" s="84" t="s">
        <v>3113</v>
      </c>
      <c r="AA245" s="84" t="s">
        <v>3113</v>
      </c>
      <c r="AB245" s="84" t="s">
        <v>3113</v>
      </c>
      <c r="AC245" s="84" t="s">
        <v>3113</v>
      </c>
      <c r="AD245" s="87">
        <f>15738+112352.24</f>
        <v>128090.24</v>
      </c>
      <c r="AE245" s="84" t="s">
        <v>3113</v>
      </c>
      <c r="AF245" s="84" t="s">
        <v>3113</v>
      </c>
      <c r="AG245" s="84" t="s">
        <v>3113</v>
      </c>
      <c r="AH245" s="84" t="s">
        <v>3113</v>
      </c>
      <c r="AI245" s="84" t="s">
        <v>3113</v>
      </c>
      <c r="AJ245" s="84" t="s">
        <v>3118</v>
      </c>
      <c r="AK245" s="84">
        <v>471.88</v>
      </c>
    </row>
    <row r="246" spans="1:37" ht="52.5" customHeight="1">
      <c r="A246" s="84">
        <v>241</v>
      </c>
      <c r="B246" s="85" t="s">
        <v>1180</v>
      </c>
      <c r="C246" s="73" t="s">
        <v>1321</v>
      </c>
      <c r="D246" s="105" t="s">
        <v>1322</v>
      </c>
      <c r="E246" s="84" t="s">
        <v>1323</v>
      </c>
      <c r="F246" s="86" t="s">
        <v>1640</v>
      </c>
      <c r="G246" s="84" t="s">
        <v>1642</v>
      </c>
      <c r="H246" s="84" t="s">
        <v>3113</v>
      </c>
      <c r="I246" s="73" t="s">
        <v>2599</v>
      </c>
      <c r="J246" s="89" t="s">
        <v>1324</v>
      </c>
      <c r="K246" s="88" t="s">
        <v>1714</v>
      </c>
      <c r="L246" s="87">
        <v>238000</v>
      </c>
      <c r="M246" s="73">
        <v>2</v>
      </c>
      <c r="N246" s="87"/>
      <c r="O246" s="88" t="s">
        <v>490</v>
      </c>
      <c r="P246" s="87"/>
      <c r="Q246" s="73"/>
      <c r="R246" s="87"/>
      <c r="S246" s="73"/>
      <c r="T246" s="73"/>
      <c r="U246" s="73"/>
      <c r="V246" s="73"/>
      <c r="W246" s="84" t="s">
        <v>3113</v>
      </c>
      <c r="X246" s="84" t="s">
        <v>3113</v>
      </c>
      <c r="Y246" s="84" t="s">
        <v>3113</v>
      </c>
      <c r="Z246" s="84" t="s">
        <v>3113</v>
      </c>
      <c r="AA246" s="84" t="s">
        <v>3113</v>
      </c>
      <c r="AB246" s="84" t="s">
        <v>3113</v>
      </c>
      <c r="AC246" s="84" t="s">
        <v>3113</v>
      </c>
      <c r="AD246" s="84" t="s">
        <v>3113</v>
      </c>
      <c r="AE246" s="84" t="s">
        <v>3113</v>
      </c>
      <c r="AF246" s="84" t="s">
        <v>3113</v>
      </c>
      <c r="AG246" s="84" t="s">
        <v>3113</v>
      </c>
      <c r="AH246" s="84" t="s">
        <v>3113</v>
      </c>
      <c r="AI246" s="84" t="s">
        <v>3113</v>
      </c>
      <c r="AJ246" s="84" t="s">
        <v>3113</v>
      </c>
      <c r="AK246" s="84" t="s">
        <v>3113</v>
      </c>
    </row>
    <row r="247" spans="1:37" ht="48">
      <c r="A247" s="84">
        <v>242</v>
      </c>
      <c r="B247" s="91" t="s">
        <v>407</v>
      </c>
      <c r="C247" s="73" t="s">
        <v>1325</v>
      </c>
      <c r="D247" s="7" t="s">
        <v>1326</v>
      </c>
      <c r="E247" s="84" t="s">
        <v>1012</v>
      </c>
      <c r="F247" s="86" t="s">
        <v>1640</v>
      </c>
      <c r="G247" s="84" t="s">
        <v>1642</v>
      </c>
      <c r="H247" s="84" t="s">
        <v>3113</v>
      </c>
      <c r="I247" s="73" t="s">
        <v>942</v>
      </c>
      <c r="J247" s="89" t="s">
        <v>1327</v>
      </c>
      <c r="K247" s="88" t="s">
        <v>1305</v>
      </c>
      <c r="L247" s="87">
        <v>15950</v>
      </c>
      <c r="M247" s="73">
        <v>5</v>
      </c>
      <c r="N247" s="87">
        <v>17447.22</v>
      </c>
      <c r="O247" s="90" t="s">
        <v>1328</v>
      </c>
      <c r="P247" s="87">
        <v>32208</v>
      </c>
      <c r="Q247" s="89" t="s">
        <v>963</v>
      </c>
      <c r="R247" s="87">
        <v>5300.9</v>
      </c>
      <c r="S247" s="89" t="s">
        <v>1329</v>
      </c>
      <c r="T247" s="73"/>
      <c r="U247" s="73"/>
      <c r="V247" s="73" t="s">
        <v>178</v>
      </c>
      <c r="W247" s="84" t="s">
        <v>3113</v>
      </c>
      <c r="X247" s="84" t="s">
        <v>3113</v>
      </c>
      <c r="Y247" s="84" t="s">
        <v>3113</v>
      </c>
      <c r="Z247" s="84" t="s">
        <v>3113</v>
      </c>
      <c r="AA247" s="84" t="s">
        <v>3113</v>
      </c>
      <c r="AB247" s="84" t="s">
        <v>3113</v>
      </c>
      <c r="AC247" s="84" t="s">
        <v>3113</v>
      </c>
      <c r="AD247" s="87">
        <v>17447.22</v>
      </c>
      <c r="AE247" s="84" t="s">
        <v>3113</v>
      </c>
      <c r="AF247" s="84" t="s">
        <v>3113</v>
      </c>
      <c r="AG247" s="84" t="s">
        <v>3113</v>
      </c>
      <c r="AH247" s="84" t="s">
        <v>3113</v>
      </c>
      <c r="AI247" s="84" t="s">
        <v>3113</v>
      </c>
      <c r="AJ247" s="84" t="s">
        <v>1136</v>
      </c>
      <c r="AK247" s="84" t="s">
        <v>3113</v>
      </c>
    </row>
    <row r="248" spans="1:37" ht="73.5" customHeight="1">
      <c r="A248" s="84">
        <v>243</v>
      </c>
      <c r="B248" s="91" t="s">
        <v>407</v>
      </c>
      <c r="C248" s="73" t="s">
        <v>1330</v>
      </c>
      <c r="D248" s="7" t="s">
        <v>1331</v>
      </c>
      <c r="E248" s="84" t="s">
        <v>1332</v>
      </c>
      <c r="F248" s="86" t="s">
        <v>1640</v>
      </c>
      <c r="G248" s="84" t="s">
        <v>1644</v>
      </c>
      <c r="H248" s="89" t="s">
        <v>1333</v>
      </c>
      <c r="I248" s="73" t="s">
        <v>256</v>
      </c>
      <c r="J248" s="89" t="s">
        <v>1334</v>
      </c>
      <c r="K248" s="88" t="s">
        <v>1714</v>
      </c>
      <c r="L248" s="87">
        <v>303000</v>
      </c>
      <c r="M248" s="73">
        <v>2</v>
      </c>
      <c r="N248" s="87">
        <v>304099.64</v>
      </c>
      <c r="O248" s="90" t="s">
        <v>1335</v>
      </c>
      <c r="P248" s="87">
        <v>304099.64</v>
      </c>
      <c r="Q248" s="90" t="s">
        <v>1336</v>
      </c>
      <c r="R248" s="87">
        <v>278594.32</v>
      </c>
      <c r="S248" s="89" t="s">
        <v>1337</v>
      </c>
      <c r="T248" s="73"/>
      <c r="U248" s="73"/>
      <c r="V248" s="73" t="s">
        <v>1338</v>
      </c>
      <c r="W248" s="84" t="s">
        <v>3113</v>
      </c>
      <c r="X248" s="84" t="s">
        <v>3113</v>
      </c>
      <c r="Y248" s="84" t="s">
        <v>3113</v>
      </c>
      <c r="Z248" s="84" t="s">
        <v>3113</v>
      </c>
      <c r="AA248" s="84" t="s">
        <v>3113</v>
      </c>
      <c r="AB248" s="84" t="s">
        <v>3113</v>
      </c>
      <c r="AC248" s="84" t="s">
        <v>3113</v>
      </c>
      <c r="AD248" s="87">
        <v>304099.64</v>
      </c>
      <c r="AE248" s="84" t="s">
        <v>3113</v>
      </c>
      <c r="AF248" s="84" t="s">
        <v>3113</v>
      </c>
      <c r="AG248" s="84" t="s">
        <v>3113</v>
      </c>
      <c r="AH248" s="84" t="s">
        <v>3113</v>
      </c>
      <c r="AI248" s="84" t="s">
        <v>3113</v>
      </c>
      <c r="AJ248" s="84" t="s">
        <v>1136</v>
      </c>
      <c r="AK248" s="84" t="s">
        <v>3113</v>
      </c>
    </row>
    <row r="249" spans="1:37" ht="195.75" customHeight="1">
      <c r="A249" s="84">
        <v>244</v>
      </c>
      <c r="B249" s="91" t="s">
        <v>3482</v>
      </c>
      <c r="C249" s="73" t="s">
        <v>1339</v>
      </c>
      <c r="D249" s="24" t="s">
        <v>1340</v>
      </c>
      <c r="E249" s="84" t="s">
        <v>1727</v>
      </c>
      <c r="F249" s="86" t="s">
        <v>1640</v>
      </c>
      <c r="G249" s="84" t="s">
        <v>1642</v>
      </c>
      <c r="H249" s="84" t="s">
        <v>3113</v>
      </c>
      <c r="I249" s="73" t="s">
        <v>2080</v>
      </c>
      <c r="J249" s="89" t="s">
        <v>1341</v>
      </c>
      <c r="K249" s="123" t="s">
        <v>1342</v>
      </c>
      <c r="L249" s="87">
        <v>69500</v>
      </c>
      <c r="M249" s="84" t="s">
        <v>3113</v>
      </c>
      <c r="N249" s="84" t="s">
        <v>3113</v>
      </c>
      <c r="O249" s="88" t="s">
        <v>524</v>
      </c>
      <c r="P249" s="94" t="s">
        <v>3113</v>
      </c>
      <c r="Q249" s="94" t="s">
        <v>3113</v>
      </c>
      <c r="R249" s="94" t="s">
        <v>3113</v>
      </c>
      <c r="S249" s="94" t="s">
        <v>3113</v>
      </c>
      <c r="T249" s="94" t="s">
        <v>3113</v>
      </c>
      <c r="U249" s="94" t="s">
        <v>3113</v>
      </c>
      <c r="V249" s="94" t="s">
        <v>3113</v>
      </c>
      <c r="W249" s="94" t="s">
        <v>3113</v>
      </c>
      <c r="X249" s="94" t="s">
        <v>3113</v>
      </c>
      <c r="Y249" s="94" t="s">
        <v>3113</v>
      </c>
      <c r="Z249" s="94" t="s">
        <v>3113</v>
      </c>
      <c r="AA249" s="94" t="s">
        <v>3113</v>
      </c>
      <c r="AB249" s="94" t="s">
        <v>3113</v>
      </c>
      <c r="AC249" s="94" t="s">
        <v>3113</v>
      </c>
      <c r="AD249" s="94" t="s">
        <v>3113</v>
      </c>
      <c r="AE249" s="94" t="s">
        <v>3113</v>
      </c>
      <c r="AF249" s="94" t="s">
        <v>3113</v>
      </c>
      <c r="AG249" s="94" t="s">
        <v>3113</v>
      </c>
      <c r="AH249" s="94" t="s">
        <v>3113</v>
      </c>
      <c r="AI249" s="94" t="s">
        <v>3113</v>
      </c>
      <c r="AJ249" s="94" t="s">
        <v>3113</v>
      </c>
      <c r="AK249" s="94" t="s">
        <v>3113</v>
      </c>
    </row>
    <row r="250" spans="1:37" ht="61.5" customHeight="1">
      <c r="A250" s="84">
        <v>245</v>
      </c>
      <c r="B250" s="85" t="s">
        <v>1180</v>
      </c>
      <c r="C250" s="73" t="s">
        <v>1343</v>
      </c>
      <c r="D250" s="105" t="s">
        <v>1344</v>
      </c>
      <c r="E250" s="84" t="s">
        <v>4873</v>
      </c>
      <c r="F250" s="86" t="s">
        <v>1640</v>
      </c>
      <c r="G250" s="84" t="s">
        <v>1642</v>
      </c>
      <c r="H250" s="84" t="s">
        <v>3113</v>
      </c>
      <c r="I250" s="73" t="s">
        <v>1031</v>
      </c>
      <c r="J250" s="89" t="s">
        <v>1345</v>
      </c>
      <c r="K250" s="88" t="s">
        <v>1346</v>
      </c>
      <c r="L250" s="87">
        <v>150000</v>
      </c>
      <c r="M250" s="73">
        <v>1</v>
      </c>
      <c r="N250" s="87">
        <v>166530</v>
      </c>
      <c r="O250" s="90" t="s">
        <v>1347</v>
      </c>
      <c r="P250" s="87"/>
      <c r="Q250" s="73"/>
      <c r="R250" s="87"/>
      <c r="S250" s="73"/>
      <c r="T250" s="73"/>
      <c r="U250" s="73"/>
      <c r="V250" s="73" t="s">
        <v>118</v>
      </c>
      <c r="W250" s="84" t="s">
        <v>3113</v>
      </c>
      <c r="X250" s="84" t="s">
        <v>3113</v>
      </c>
      <c r="Y250" s="84" t="s">
        <v>3113</v>
      </c>
      <c r="Z250" s="84" t="s">
        <v>3113</v>
      </c>
      <c r="AA250" s="84" t="s">
        <v>3113</v>
      </c>
      <c r="AB250" s="84" t="s">
        <v>3113</v>
      </c>
      <c r="AC250" s="84" t="s">
        <v>3113</v>
      </c>
      <c r="AD250" s="87">
        <v>166530</v>
      </c>
      <c r="AE250" s="84" t="s">
        <v>3113</v>
      </c>
      <c r="AF250" s="84" t="s">
        <v>3113</v>
      </c>
      <c r="AG250" s="73"/>
      <c r="AH250" s="73"/>
      <c r="AI250" s="73"/>
      <c r="AJ250" s="84" t="s">
        <v>3118</v>
      </c>
      <c r="AK250" s="115">
        <v>9492.21</v>
      </c>
    </row>
    <row r="251" spans="1:37" ht="204">
      <c r="A251" s="84">
        <v>246</v>
      </c>
      <c r="B251" s="85" t="s">
        <v>1180</v>
      </c>
      <c r="C251" s="73" t="s">
        <v>1348</v>
      </c>
      <c r="D251" s="7" t="s">
        <v>1349</v>
      </c>
      <c r="E251" s="95" t="s">
        <v>1350</v>
      </c>
      <c r="F251" s="86" t="s">
        <v>1640</v>
      </c>
      <c r="G251" s="84" t="s">
        <v>1642</v>
      </c>
      <c r="H251" s="84" t="s">
        <v>3113</v>
      </c>
      <c r="I251" s="73" t="s">
        <v>952</v>
      </c>
      <c r="J251" s="89" t="s">
        <v>176</v>
      </c>
      <c r="K251" s="88" t="s">
        <v>1351</v>
      </c>
      <c r="L251" s="87">
        <v>154900</v>
      </c>
      <c r="M251" s="73">
        <v>8</v>
      </c>
      <c r="N251" s="117" t="s">
        <v>1352</v>
      </c>
      <c r="O251" s="106" t="s">
        <v>1353</v>
      </c>
      <c r="P251" s="117" t="s">
        <v>1354</v>
      </c>
      <c r="Q251" s="100" t="s">
        <v>1355</v>
      </c>
      <c r="R251" s="117" t="s">
        <v>1356</v>
      </c>
      <c r="S251" s="121" t="s">
        <v>1357</v>
      </c>
      <c r="T251" s="73"/>
      <c r="U251" s="73"/>
      <c r="V251" s="73" t="s">
        <v>118</v>
      </c>
      <c r="W251" s="84" t="s">
        <v>3113</v>
      </c>
      <c r="X251" s="84" t="s">
        <v>3113</v>
      </c>
      <c r="Y251" s="84" t="s">
        <v>3113</v>
      </c>
      <c r="Z251" s="84" t="s">
        <v>3113</v>
      </c>
      <c r="AA251" s="84" t="s">
        <v>3113</v>
      </c>
      <c r="AB251" s="84" t="s">
        <v>3113</v>
      </c>
      <c r="AC251" s="84" t="s">
        <v>3113</v>
      </c>
      <c r="AD251" s="87">
        <f>19109.71+30573.2+24323.75+67100</f>
        <v>141106.66</v>
      </c>
      <c r="AE251" s="84" t="s">
        <v>3113</v>
      </c>
      <c r="AF251" s="84" t="s">
        <v>3113</v>
      </c>
      <c r="AG251" s="84" t="s">
        <v>3113</v>
      </c>
      <c r="AH251" s="84" t="s">
        <v>3113</v>
      </c>
      <c r="AI251" s="84" t="s">
        <v>3113</v>
      </c>
      <c r="AJ251" s="84" t="s">
        <v>1136</v>
      </c>
      <c r="AK251" s="84" t="s">
        <v>3113</v>
      </c>
    </row>
    <row r="252" spans="1:37" ht="42" customHeight="1">
      <c r="A252" s="84">
        <v>247</v>
      </c>
      <c r="B252" s="91" t="s">
        <v>3482</v>
      </c>
      <c r="C252" s="73" t="s">
        <v>1358</v>
      </c>
      <c r="D252" s="7" t="s">
        <v>1359</v>
      </c>
      <c r="E252" s="84" t="s">
        <v>1360</v>
      </c>
      <c r="F252" s="86" t="s">
        <v>1640</v>
      </c>
      <c r="G252" s="84" t="s">
        <v>1642</v>
      </c>
      <c r="H252" s="84" t="s">
        <v>3113</v>
      </c>
      <c r="I252" s="73" t="s">
        <v>162</v>
      </c>
      <c r="J252" s="89" t="s">
        <v>1361</v>
      </c>
      <c r="K252" s="88" t="s">
        <v>2786</v>
      </c>
      <c r="L252" s="87">
        <v>183606.55</v>
      </c>
      <c r="M252" s="73">
        <v>1</v>
      </c>
      <c r="N252" s="87">
        <v>248599.4</v>
      </c>
      <c r="O252" s="90" t="s">
        <v>1362</v>
      </c>
      <c r="P252" s="87">
        <v>248599.4</v>
      </c>
      <c r="Q252" s="90" t="s">
        <v>1363</v>
      </c>
      <c r="R252" s="87">
        <v>248599.4</v>
      </c>
      <c r="S252" s="90" t="s">
        <v>1363</v>
      </c>
      <c r="T252" s="73"/>
      <c r="U252" s="73"/>
      <c r="V252" s="73" t="s">
        <v>1509</v>
      </c>
      <c r="W252" s="84" t="s">
        <v>3113</v>
      </c>
      <c r="X252" s="84" t="s">
        <v>3113</v>
      </c>
      <c r="Y252" s="84" t="s">
        <v>3113</v>
      </c>
      <c r="Z252" s="84" t="s">
        <v>3113</v>
      </c>
      <c r="AA252" s="84" t="s">
        <v>3113</v>
      </c>
      <c r="AB252" s="84" t="s">
        <v>3113</v>
      </c>
      <c r="AC252" s="84" t="s">
        <v>3113</v>
      </c>
      <c r="AD252" s="87">
        <v>248599.4</v>
      </c>
      <c r="AE252" s="84" t="s">
        <v>3113</v>
      </c>
      <c r="AF252" s="84" t="s">
        <v>3113</v>
      </c>
      <c r="AG252" s="84" t="s">
        <v>3113</v>
      </c>
      <c r="AH252" s="84" t="s">
        <v>3113</v>
      </c>
      <c r="AI252" s="84" t="s">
        <v>3113</v>
      </c>
      <c r="AJ252" s="84" t="s">
        <v>1136</v>
      </c>
      <c r="AK252" s="84" t="s">
        <v>3113</v>
      </c>
    </row>
    <row r="253" spans="1:37" ht="58.5">
      <c r="A253" s="84">
        <v>248</v>
      </c>
      <c r="B253" s="91" t="s">
        <v>407</v>
      </c>
      <c r="C253" s="73" t="s">
        <v>1364</v>
      </c>
      <c r="D253" s="7" t="s">
        <v>1365</v>
      </c>
      <c r="E253" s="84"/>
      <c r="F253" s="84" t="s">
        <v>1639</v>
      </c>
      <c r="G253" s="84" t="s">
        <v>3100</v>
      </c>
      <c r="H253" s="84" t="s">
        <v>3113</v>
      </c>
      <c r="I253" s="73" t="s">
        <v>972</v>
      </c>
      <c r="J253" s="89" t="s">
        <v>1366</v>
      </c>
      <c r="K253" s="88" t="s">
        <v>1367</v>
      </c>
      <c r="L253" s="87">
        <v>123631.2</v>
      </c>
      <c r="M253" s="73">
        <v>2</v>
      </c>
      <c r="N253" s="87">
        <v>159429.6</v>
      </c>
      <c r="O253" s="106" t="s">
        <v>1368</v>
      </c>
      <c r="P253" s="87">
        <v>190832.4</v>
      </c>
      <c r="Q253" s="89" t="s">
        <v>1369</v>
      </c>
      <c r="R253" s="87">
        <v>159429.6</v>
      </c>
      <c r="S253" s="106" t="s">
        <v>1370</v>
      </c>
      <c r="T253" s="73"/>
      <c r="U253" s="73"/>
      <c r="V253" s="73" t="s">
        <v>231</v>
      </c>
      <c r="W253" s="84" t="s">
        <v>3113</v>
      </c>
      <c r="X253" s="87">
        <v>53143.2</v>
      </c>
      <c r="Y253" s="87">
        <v>53143.2</v>
      </c>
      <c r="Z253" s="87">
        <v>53143.2</v>
      </c>
      <c r="AA253" s="84" t="s">
        <v>3113</v>
      </c>
      <c r="AB253" s="84" t="s">
        <v>3113</v>
      </c>
      <c r="AC253" s="84" t="s">
        <v>3113</v>
      </c>
      <c r="AD253" s="87">
        <v>159429.6</v>
      </c>
      <c r="AE253" s="84" t="s">
        <v>3113</v>
      </c>
      <c r="AF253" s="84" t="s">
        <v>3113</v>
      </c>
      <c r="AG253" s="84" t="s">
        <v>3113</v>
      </c>
      <c r="AH253" s="84" t="s">
        <v>3113</v>
      </c>
      <c r="AI253" s="84" t="s">
        <v>3113</v>
      </c>
      <c r="AJ253" s="84" t="s">
        <v>1136</v>
      </c>
      <c r="AK253" s="84" t="s">
        <v>3113</v>
      </c>
    </row>
    <row r="254" spans="1:37" ht="72">
      <c r="A254" s="84">
        <v>249</v>
      </c>
      <c r="B254" s="91" t="s">
        <v>3482</v>
      </c>
      <c r="C254" s="73" t="s">
        <v>1371</v>
      </c>
      <c r="D254" s="4" t="s">
        <v>1372</v>
      </c>
      <c r="E254" s="84" t="s">
        <v>1926</v>
      </c>
      <c r="F254" s="86" t="s">
        <v>1640</v>
      </c>
      <c r="G254" s="84" t="s">
        <v>1642</v>
      </c>
      <c r="H254" s="84" t="s">
        <v>3113</v>
      </c>
      <c r="I254" s="73" t="s">
        <v>287</v>
      </c>
      <c r="J254" s="89" t="s">
        <v>1373</v>
      </c>
      <c r="K254" s="88" t="s">
        <v>1882</v>
      </c>
      <c r="L254" s="87">
        <v>122950.81</v>
      </c>
      <c r="M254" s="73">
        <v>4</v>
      </c>
      <c r="N254" s="87">
        <v>139886.42</v>
      </c>
      <c r="O254" s="90" t="s">
        <v>1374</v>
      </c>
      <c r="P254" s="87">
        <v>148178.76</v>
      </c>
      <c r="Q254" s="89" t="s">
        <v>1375</v>
      </c>
      <c r="R254" s="87">
        <v>139886.42</v>
      </c>
      <c r="S254" s="90" t="s">
        <v>1376</v>
      </c>
      <c r="T254" s="73"/>
      <c r="U254" s="73"/>
      <c r="V254" s="73" t="s">
        <v>666</v>
      </c>
      <c r="W254" s="84" t="s">
        <v>3113</v>
      </c>
      <c r="X254" s="84" t="s">
        <v>3113</v>
      </c>
      <c r="Y254" s="84" t="s">
        <v>3113</v>
      </c>
      <c r="Z254" s="84" t="s">
        <v>3113</v>
      </c>
      <c r="AA254" s="84" t="s">
        <v>3113</v>
      </c>
      <c r="AB254" s="84" t="s">
        <v>3113</v>
      </c>
      <c r="AC254" s="84" t="s">
        <v>3113</v>
      </c>
      <c r="AD254" s="87">
        <v>139886.42</v>
      </c>
      <c r="AE254" s="84" t="s">
        <v>3113</v>
      </c>
      <c r="AF254" s="84" t="s">
        <v>3113</v>
      </c>
      <c r="AG254" s="84" t="s">
        <v>3113</v>
      </c>
      <c r="AH254" s="84" t="s">
        <v>3113</v>
      </c>
      <c r="AI254" s="84" t="s">
        <v>3113</v>
      </c>
      <c r="AJ254" s="84" t="s">
        <v>1136</v>
      </c>
      <c r="AK254" s="84" t="s">
        <v>3113</v>
      </c>
    </row>
    <row r="255" spans="1:37" ht="39">
      <c r="A255" s="84">
        <v>250</v>
      </c>
      <c r="B255" s="85" t="s">
        <v>1180</v>
      </c>
      <c r="C255" s="73" t="s">
        <v>1377</v>
      </c>
      <c r="D255" s="24" t="s">
        <v>2475</v>
      </c>
      <c r="E255" s="84"/>
      <c r="F255" s="84" t="s">
        <v>2472</v>
      </c>
      <c r="G255" s="84" t="s">
        <v>1642</v>
      </c>
      <c r="H255" s="84" t="s">
        <v>1642</v>
      </c>
      <c r="I255" s="73" t="s">
        <v>952</v>
      </c>
      <c r="J255" s="89" t="s">
        <v>1378</v>
      </c>
      <c r="K255" s="129" t="s">
        <v>2743</v>
      </c>
      <c r="L255" s="87">
        <v>162201.25</v>
      </c>
      <c r="M255" s="73">
        <v>1</v>
      </c>
      <c r="N255" s="87">
        <v>154336.59</v>
      </c>
      <c r="O255" s="106" t="s">
        <v>1379</v>
      </c>
      <c r="P255" s="87"/>
      <c r="Q255" s="89"/>
      <c r="R255" s="87"/>
      <c r="S255" s="89"/>
      <c r="T255" s="73"/>
      <c r="U255" s="73"/>
      <c r="V255" s="73" t="s">
        <v>2006</v>
      </c>
      <c r="W255" s="84" t="s">
        <v>3113</v>
      </c>
      <c r="X255" s="84" t="s">
        <v>3113</v>
      </c>
      <c r="Y255" s="84" t="s">
        <v>3113</v>
      </c>
      <c r="Z255" s="84" t="s">
        <v>3113</v>
      </c>
      <c r="AA255" s="84" t="s">
        <v>3113</v>
      </c>
      <c r="AB255" s="84" t="s">
        <v>3113</v>
      </c>
      <c r="AC255" s="84" t="s">
        <v>3113</v>
      </c>
      <c r="AD255" s="87">
        <v>154336.59</v>
      </c>
      <c r="AE255" s="87"/>
      <c r="AF255" s="84" t="s">
        <v>3113</v>
      </c>
      <c r="AG255" s="84" t="s">
        <v>3113</v>
      </c>
      <c r="AH255" s="84" t="s">
        <v>3113</v>
      </c>
      <c r="AI255" s="84" t="s">
        <v>3113</v>
      </c>
      <c r="AJ255" s="84" t="s">
        <v>1136</v>
      </c>
      <c r="AK255" s="84" t="s">
        <v>3113</v>
      </c>
    </row>
    <row r="256" spans="1:37" ht="129" customHeight="1">
      <c r="A256" s="84">
        <v>251</v>
      </c>
      <c r="B256" s="91" t="s">
        <v>3482</v>
      </c>
      <c r="C256" s="73" t="s">
        <v>1380</v>
      </c>
      <c r="D256" s="105" t="s">
        <v>1381</v>
      </c>
      <c r="E256" s="84"/>
      <c r="F256" s="86" t="s">
        <v>1640</v>
      </c>
      <c r="G256" s="84" t="s">
        <v>3462</v>
      </c>
      <c r="H256" s="84" t="s">
        <v>3113</v>
      </c>
      <c r="I256" s="73" t="s">
        <v>983</v>
      </c>
      <c r="J256" s="89" t="s">
        <v>1382</v>
      </c>
      <c r="K256" s="88" t="s">
        <v>3113</v>
      </c>
      <c r="L256" s="87">
        <v>229785</v>
      </c>
      <c r="M256" s="73">
        <v>1</v>
      </c>
      <c r="N256" s="87">
        <v>276677.7</v>
      </c>
      <c r="O256" s="90" t="s">
        <v>1383</v>
      </c>
      <c r="P256" s="87"/>
      <c r="Q256" s="73"/>
      <c r="R256" s="87"/>
      <c r="S256" s="73"/>
      <c r="T256" s="73"/>
      <c r="U256" s="73"/>
      <c r="V256" s="73" t="s">
        <v>1509</v>
      </c>
      <c r="W256" s="84" t="s">
        <v>3113</v>
      </c>
      <c r="X256" s="84" t="s">
        <v>3113</v>
      </c>
      <c r="Y256" s="84" t="s">
        <v>3113</v>
      </c>
      <c r="Z256" s="84" t="s">
        <v>3113</v>
      </c>
      <c r="AA256" s="84" t="s">
        <v>3113</v>
      </c>
      <c r="AB256" s="84" t="s">
        <v>3113</v>
      </c>
      <c r="AC256" s="84" t="s">
        <v>3113</v>
      </c>
      <c r="AD256" s="87">
        <v>276677.7</v>
      </c>
      <c r="AE256" s="84" t="s">
        <v>3113</v>
      </c>
      <c r="AF256" s="84" t="s">
        <v>3113</v>
      </c>
      <c r="AG256" s="84" t="s">
        <v>3113</v>
      </c>
      <c r="AH256" s="84" t="s">
        <v>3113</v>
      </c>
      <c r="AI256" s="84" t="s">
        <v>3113</v>
      </c>
      <c r="AJ256" s="84" t="s">
        <v>1136</v>
      </c>
      <c r="AK256" s="84" t="s">
        <v>3113</v>
      </c>
    </row>
    <row r="257" spans="1:37" ht="60">
      <c r="A257" s="84">
        <v>252</v>
      </c>
      <c r="B257" s="85" t="s">
        <v>1180</v>
      </c>
      <c r="C257" s="73" t="s">
        <v>1384</v>
      </c>
      <c r="D257" s="7" t="s">
        <v>1385</v>
      </c>
      <c r="E257" s="84" t="s">
        <v>1386</v>
      </c>
      <c r="F257" s="84" t="s">
        <v>2472</v>
      </c>
      <c r="G257" s="84" t="s">
        <v>1642</v>
      </c>
      <c r="H257" s="84" t="s">
        <v>3113</v>
      </c>
      <c r="I257" s="73" t="s">
        <v>534</v>
      </c>
      <c r="J257" s="89" t="s">
        <v>1387</v>
      </c>
      <c r="K257" s="88" t="s">
        <v>1388</v>
      </c>
      <c r="L257" s="87">
        <v>86000</v>
      </c>
      <c r="M257" s="73">
        <v>2</v>
      </c>
      <c r="N257" s="87">
        <v>88450</v>
      </c>
      <c r="O257" s="90" t="s">
        <v>1389</v>
      </c>
      <c r="P257" s="87">
        <v>104521.6</v>
      </c>
      <c r="Q257" s="89" t="s">
        <v>1390</v>
      </c>
      <c r="R257" s="87">
        <v>88450</v>
      </c>
      <c r="S257" s="90" t="s">
        <v>1391</v>
      </c>
      <c r="T257" s="73"/>
      <c r="U257" s="73"/>
      <c r="V257" s="73" t="s">
        <v>214</v>
      </c>
      <c r="W257" s="84" t="s">
        <v>3113</v>
      </c>
      <c r="X257" s="84" t="s">
        <v>3113</v>
      </c>
      <c r="Y257" s="84" t="s">
        <v>3113</v>
      </c>
      <c r="Z257" s="84" t="s">
        <v>3113</v>
      </c>
      <c r="AA257" s="84" t="s">
        <v>3113</v>
      </c>
      <c r="AB257" s="84" t="s">
        <v>3113</v>
      </c>
      <c r="AC257" s="84" t="s">
        <v>3113</v>
      </c>
      <c r="AD257" s="87">
        <v>88450</v>
      </c>
      <c r="AE257" s="84" t="s">
        <v>3113</v>
      </c>
      <c r="AF257" s="84" t="s">
        <v>3113</v>
      </c>
      <c r="AG257" s="84" t="s">
        <v>3113</v>
      </c>
      <c r="AH257" s="84" t="s">
        <v>3113</v>
      </c>
      <c r="AI257" s="84" t="s">
        <v>3113</v>
      </c>
      <c r="AJ257" s="84" t="s">
        <v>1136</v>
      </c>
      <c r="AK257" s="84" t="s">
        <v>3113</v>
      </c>
    </row>
    <row r="258" spans="1:37" ht="37.5" customHeight="1">
      <c r="A258" s="84">
        <v>253</v>
      </c>
      <c r="B258" s="91" t="s">
        <v>3482</v>
      </c>
      <c r="C258" s="73" t="s">
        <v>1392</v>
      </c>
      <c r="D258" s="4" t="s">
        <v>1393</v>
      </c>
      <c r="E258" s="84" t="s">
        <v>1394</v>
      </c>
      <c r="F258" s="86" t="s">
        <v>1640</v>
      </c>
      <c r="G258" s="84" t="s">
        <v>3100</v>
      </c>
      <c r="H258" s="84" t="s">
        <v>3113</v>
      </c>
      <c r="I258" s="73" t="s">
        <v>108</v>
      </c>
      <c r="J258" s="89" t="s">
        <v>1395</v>
      </c>
      <c r="K258" s="93" t="s">
        <v>3287</v>
      </c>
      <c r="L258" s="87">
        <v>64980</v>
      </c>
      <c r="M258" s="73">
        <v>2</v>
      </c>
      <c r="N258" s="87">
        <v>77556.15</v>
      </c>
      <c r="O258" s="106" t="s">
        <v>1396</v>
      </c>
      <c r="P258" s="87">
        <v>69540</v>
      </c>
      <c r="Q258" s="89" t="s">
        <v>1397</v>
      </c>
      <c r="R258" s="87">
        <v>65491.85</v>
      </c>
      <c r="S258" s="106" t="s">
        <v>1398</v>
      </c>
      <c r="T258" s="73"/>
      <c r="U258" s="73"/>
      <c r="V258" s="73" t="s">
        <v>1509</v>
      </c>
      <c r="W258" s="84" t="s">
        <v>3113</v>
      </c>
      <c r="X258" s="84" t="s">
        <v>3113</v>
      </c>
      <c r="Y258" s="84" t="s">
        <v>3113</v>
      </c>
      <c r="Z258" s="84" t="s">
        <v>3113</v>
      </c>
      <c r="AA258" s="84" t="s">
        <v>3113</v>
      </c>
      <c r="AB258" s="84" t="s">
        <v>3113</v>
      </c>
      <c r="AC258" s="84" t="s">
        <v>3113</v>
      </c>
      <c r="AD258" s="87">
        <v>77556.15</v>
      </c>
      <c r="AE258" s="84" t="s">
        <v>3113</v>
      </c>
      <c r="AF258" s="84" t="s">
        <v>3113</v>
      </c>
      <c r="AG258" s="84" t="s">
        <v>3113</v>
      </c>
      <c r="AH258" s="84" t="s">
        <v>3113</v>
      </c>
      <c r="AI258" s="84" t="s">
        <v>3113</v>
      </c>
      <c r="AJ258" s="84" t="s">
        <v>1136</v>
      </c>
      <c r="AK258" s="84" t="s">
        <v>3113</v>
      </c>
    </row>
    <row r="259" spans="1:37" ht="43.5" customHeight="1">
      <c r="A259" s="84">
        <v>254</v>
      </c>
      <c r="B259" s="91" t="s">
        <v>3482</v>
      </c>
      <c r="C259" s="73" t="s">
        <v>1399</v>
      </c>
      <c r="D259" s="105" t="s">
        <v>1400</v>
      </c>
      <c r="E259" s="84" t="s">
        <v>1983</v>
      </c>
      <c r="F259" s="86" t="s">
        <v>1640</v>
      </c>
      <c r="G259" s="84" t="s">
        <v>1642</v>
      </c>
      <c r="H259" s="89" t="s">
        <v>1401</v>
      </c>
      <c r="I259" s="73" t="s">
        <v>1402</v>
      </c>
      <c r="J259" s="89" t="s">
        <v>1403</v>
      </c>
      <c r="K259" s="137" t="s">
        <v>2786</v>
      </c>
      <c r="L259" s="87">
        <v>737400</v>
      </c>
      <c r="M259" s="84" t="s">
        <v>3113</v>
      </c>
      <c r="N259" s="94" t="s">
        <v>3113</v>
      </c>
      <c r="O259" s="88" t="s">
        <v>1834</v>
      </c>
      <c r="P259" s="87"/>
      <c r="Q259" s="73"/>
      <c r="R259" s="87"/>
      <c r="S259" s="73"/>
      <c r="T259" s="73"/>
      <c r="U259" s="73"/>
      <c r="V259" s="73"/>
      <c r="W259" s="84" t="s">
        <v>3113</v>
      </c>
      <c r="X259" s="84" t="s">
        <v>3113</v>
      </c>
      <c r="Y259" s="84" t="s">
        <v>3113</v>
      </c>
      <c r="Z259" s="84" t="s">
        <v>3113</v>
      </c>
      <c r="AA259" s="84" t="s">
        <v>3113</v>
      </c>
      <c r="AB259" s="84" t="s">
        <v>3113</v>
      </c>
      <c r="AC259" s="84" t="s">
        <v>3113</v>
      </c>
      <c r="AD259" s="84" t="s">
        <v>3113</v>
      </c>
      <c r="AE259" s="84" t="s">
        <v>3113</v>
      </c>
      <c r="AF259" s="84" t="s">
        <v>3113</v>
      </c>
      <c r="AG259" s="84" t="s">
        <v>3113</v>
      </c>
      <c r="AH259" s="84" t="s">
        <v>3113</v>
      </c>
      <c r="AI259" s="84" t="s">
        <v>3113</v>
      </c>
      <c r="AJ259" s="84" t="s">
        <v>3113</v>
      </c>
      <c r="AK259" s="84" t="s">
        <v>3113</v>
      </c>
    </row>
    <row r="260" spans="1:37" ht="48">
      <c r="A260" s="84">
        <v>255</v>
      </c>
      <c r="B260" s="91" t="s">
        <v>3482</v>
      </c>
      <c r="C260" s="73" t="s">
        <v>1404</v>
      </c>
      <c r="D260" s="105" t="s">
        <v>1405</v>
      </c>
      <c r="E260" s="84" t="s">
        <v>2102</v>
      </c>
      <c r="F260" s="84" t="s">
        <v>1639</v>
      </c>
      <c r="G260" s="84" t="s">
        <v>3462</v>
      </c>
      <c r="H260" s="84" t="s">
        <v>3113</v>
      </c>
      <c r="I260" s="73" t="s">
        <v>2599</v>
      </c>
      <c r="J260" s="89" t="s">
        <v>1406</v>
      </c>
      <c r="K260" s="123" t="s">
        <v>2786</v>
      </c>
      <c r="L260" s="87">
        <v>29509.19</v>
      </c>
      <c r="M260" s="73">
        <v>1</v>
      </c>
      <c r="N260" s="87">
        <v>31720</v>
      </c>
      <c r="O260" s="90" t="s">
        <v>1407</v>
      </c>
      <c r="P260" s="87"/>
      <c r="Q260" s="73"/>
      <c r="R260" s="87"/>
      <c r="S260" s="73"/>
      <c r="T260" s="73"/>
      <c r="U260" s="73"/>
      <c r="V260" s="73" t="s">
        <v>2080</v>
      </c>
      <c r="W260" s="84" t="s">
        <v>3113</v>
      </c>
      <c r="X260" s="84" t="s">
        <v>3113</v>
      </c>
      <c r="Y260" s="84" t="s">
        <v>3113</v>
      </c>
      <c r="Z260" s="84" t="s">
        <v>3113</v>
      </c>
      <c r="AA260" s="84" t="s">
        <v>3113</v>
      </c>
      <c r="AB260" s="84" t="s">
        <v>3113</v>
      </c>
      <c r="AC260" s="84" t="s">
        <v>3113</v>
      </c>
      <c r="AD260" s="87">
        <v>31720</v>
      </c>
      <c r="AE260" s="84" t="s">
        <v>3113</v>
      </c>
      <c r="AF260" s="84" t="s">
        <v>3113</v>
      </c>
      <c r="AG260" s="84" t="s">
        <v>3113</v>
      </c>
      <c r="AH260" s="84" t="s">
        <v>3113</v>
      </c>
      <c r="AI260" s="84" t="s">
        <v>3113</v>
      </c>
      <c r="AJ260" s="84" t="s">
        <v>1136</v>
      </c>
      <c r="AK260" s="84" t="s">
        <v>3113</v>
      </c>
    </row>
    <row r="261" spans="1:37" ht="84">
      <c r="A261" s="84">
        <v>256</v>
      </c>
      <c r="B261" s="91" t="s">
        <v>3482</v>
      </c>
      <c r="C261" s="73" t="s">
        <v>1408</v>
      </c>
      <c r="D261" s="7" t="s">
        <v>1409</v>
      </c>
      <c r="E261" s="84" t="s">
        <v>3042</v>
      </c>
      <c r="F261" s="86" t="s">
        <v>1640</v>
      </c>
      <c r="G261" s="84" t="s">
        <v>3100</v>
      </c>
      <c r="H261" s="84" t="s">
        <v>3113</v>
      </c>
      <c r="I261" s="73" t="s">
        <v>287</v>
      </c>
      <c r="J261" s="89" t="s">
        <v>1410</v>
      </c>
      <c r="K261" s="88" t="s">
        <v>2030</v>
      </c>
      <c r="L261" s="87">
        <v>101803.28</v>
      </c>
      <c r="M261" s="94" t="s">
        <v>3113</v>
      </c>
      <c r="N261" s="94" t="s">
        <v>3113</v>
      </c>
      <c r="O261" s="88" t="s">
        <v>629</v>
      </c>
      <c r="P261" s="87"/>
      <c r="Q261" s="89"/>
      <c r="R261" s="87"/>
      <c r="S261" s="89"/>
      <c r="T261" s="73"/>
      <c r="U261" s="73"/>
      <c r="V261" s="73"/>
      <c r="W261" s="84" t="s">
        <v>3113</v>
      </c>
      <c r="X261" s="84" t="s">
        <v>3113</v>
      </c>
      <c r="Y261" s="84" t="s">
        <v>3113</v>
      </c>
      <c r="Z261" s="84" t="s">
        <v>3113</v>
      </c>
      <c r="AA261" s="84" t="s">
        <v>3113</v>
      </c>
      <c r="AB261" s="84" t="s">
        <v>3113</v>
      </c>
      <c r="AC261" s="84" t="s">
        <v>3113</v>
      </c>
      <c r="AD261" s="84" t="s">
        <v>3113</v>
      </c>
      <c r="AE261" s="84" t="s">
        <v>3113</v>
      </c>
      <c r="AF261" s="84" t="s">
        <v>3113</v>
      </c>
      <c r="AG261" s="84" t="s">
        <v>3113</v>
      </c>
      <c r="AH261" s="84" t="s">
        <v>3113</v>
      </c>
      <c r="AI261" s="84" t="s">
        <v>3113</v>
      </c>
      <c r="AJ261" s="84" t="s">
        <v>3113</v>
      </c>
      <c r="AK261" s="84" t="s">
        <v>3113</v>
      </c>
    </row>
    <row r="262" spans="1:37" ht="56.25">
      <c r="A262" s="84">
        <v>257</v>
      </c>
      <c r="B262" s="91" t="s">
        <v>3482</v>
      </c>
      <c r="C262" s="73" t="s">
        <v>1411</v>
      </c>
      <c r="D262" s="4" t="s">
        <v>1412</v>
      </c>
      <c r="E262" s="84" t="s">
        <v>1413</v>
      </c>
      <c r="F262" s="84" t="s">
        <v>2472</v>
      </c>
      <c r="G262" s="84" t="s">
        <v>1642</v>
      </c>
      <c r="H262" s="84" t="s">
        <v>3113</v>
      </c>
      <c r="I262" s="73" t="s">
        <v>1414</v>
      </c>
      <c r="J262" s="89" t="s">
        <v>1415</v>
      </c>
      <c r="K262" s="93" t="s">
        <v>87</v>
      </c>
      <c r="L262" s="87">
        <v>236412.57</v>
      </c>
      <c r="M262" s="73">
        <v>4</v>
      </c>
      <c r="N262" s="87">
        <v>113168.11</v>
      </c>
      <c r="O262" s="90" t="s">
        <v>1416</v>
      </c>
      <c r="P262" s="87">
        <v>133162.24</v>
      </c>
      <c r="Q262" s="89" t="s">
        <v>2734</v>
      </c>
      <c r="R262" s="87">
        <v>113168.11</v>
      </c>
      <c r="S262" s="90" t="s">
        <v>1417</v>
      </c>
      <c r="T262" s="73"/>
      <c r="U262" s="73"/>
      <c r="V262" s="73" t="s">
        <v>1277</v>
      </c>
      <c r="W262" s="84" t="s">
        <v>3113</v>
      </c>
      <c r="X262" s="84" t="s">
        <v>3113</v>
      </c>
      <c r="Y262" s="84" t="s">
        <v>3113</v>
      </c>
      <c r="Z262" s="84" t="s">
        <v>3113</v>
      </c>
      <c r="AA262" s="84" t="s">
        <v>3113</v>
      </c>
      <c r="AB262" s="84" t="s">
        <v>3113</v>
      </c>
      <c r="AC262" s="84" t="s">
        <v>3113</v>
      </c>
      <c r="AD262" s="87">
        <v>113168.11</v>
      </c>
      <c r="AE262" s="84" t="s">
        <v>3113</v>
      </c>
      <c r="AF262" s="84" t="s">
        <v>3113</v>
      </c>
      <c r="AG262" s="84" t="s">
        <v>3113</v>
      </c>
      <c r="AH262" s="84" t="s">
        <v>3113</v>
      </c>
      <c r="AI262" s="84" t="s">
        <v>3113</v>
      </c>
      <c r="AJ262" s="84" t="s">
        <v>1136</v>
      </c>
      <c r="AK262" s="84">
        <v>509.25</v>
      </c>
    </row>
    <row r="263" spans="1:37" ht="60">
      <c r="A263" s="84">
        <v>258</v>
      </c>
      <c r="B263" s="91" t="s">
        <v>3482</v>
      </c>
      <c r="C263" s="73" t="s">
        <v>1418</v>
      </c>
      <c r="D263" s="105" t="s">
        <v>1419</v>
      </c>
      <c r="E263" s="84" t="s">
        <v>3332</v>
      </c>
      <c r="F263" s="86" t="s">
        <v>1640</v>
      </c>
      <c r="G263" s="84" t="s">
        <v>1642</v>
      </c>
      <c r="H263" s="84" t="s">
        <v>3113</v>
      </c>
      <c r="I263" s="73" t="s">
        <v>253</v>
      </c>
      <c r="J263" s="89" t="s">
        <v>1420</v>
      </c>
      <c r="K263" s="88" t="s">
        <v>1421</v>
      </c>
      <c r="L263" s="87">
        <v>211500</v>
      </c>
      <c r="M263" s="73">
        <v>1</v>
      </c>
      <c r="N263" s="87">
        <v>328602.12</v>
      </c>
      <c r="O263" s="90" t="s">
        <v>1422</v>
      </c>
      <c r="P263" s="87"/>
      <c r="Q263" s="73"/>
      <c r="R263" s="87"/>
      <c r="S263" s="73"/>
      <c r="T263" s="73"/>
      <c r="U263" s="73"/>
      <c r="V263" s="73" t="s">
        <v>1423</v>
      </c>
      <c r="W263" s="84" t="s">
        <v>3113</v>
      </c>
      <c r="X263" s="84" t="s">
        <v>3113</v>
      </c>
      <c r="Y263" s="84" t="s">
        <v>3113</v>
      </c>
      <c r="Z263" s="84" t="s">
        <v>3113</v>
      </c>
      <c r="AA263" s="84" t="s">
        <v>3113</v>
      </c>
      <c r="AB263" s="84" t="s">
        <v>3113</v>
      </c>
      <c r="AC263" s="84" t="s">
        <v>3113</v>
      </c>
      <c r="AD263" s="87">
        <v>328602.12</v>
      </c>
      <c r="AE263" s="84" t="s">
        <v>3113</v>
      </c>
      <c r="AF263" s="84" t="s">
        <v>3113</v>
      </c>
      <c r="AG263" s="84" t="s">
        <v>3113</v>
      </c>
      <c r="AH263" s="84" t="s">
        <v>3113</v>
      </c>
      <c r="AI263" s="84" t="s">
        <v>3113</v>
      </c>
      <c r="AJ263" s="84" t="s">
        <v>1136</v>
      </c>
      <c r="AK263" s="84" t="s">
        <v>3113</v>
      </c>
    </row>
    <row r="264" spans="1:37" ht="60">
      <c r="A264" s="84">
        <v>259</v>
      </c>
      <c r="B264" s="85" t="s">
        <v>1180</v>
      </c>
      <c r="C264" s="73" t="s">
        <v>1424</v>
      </c>
      <c r="D264" s="4" t="s">
        <v>1425</v>
      </c>
      <c r="E264" s="84"/>
      <c r="F264" s="84" t="s">
        <v>2472</v>
      </c>
      <c r="G264" s="84" t="s">
        <v>1642</v>
      </c>
      <c r="H264" s="84" t="s">
        <v>3113</v>
      </c>
      <c r="I264" s="73" t="s">
        <v>1027</v>
      </c>
      <c r="J264" s="89" t="s">
        <v>1426</v>
      </c>
      <c r="K264" s="88" t="s">
        <v>1427</v>
      </c>
      <c r="L264" s="87">
        <v>169875</v>
      </c>
      <c r="M264" s="73">
        <v>7</v>
      </c>
      <c r="N264" s="87">
        <v>170541.73</v>
      </c>
      <c r="O264" s="90" t="s">
        <v>1428</v>
      </c>
      <c r="P264" s="87">
        <v>255111.88</v>
      </c>
      <c r="Q264" s="89" t="s">
        <v>1429</v>
      </c>
      <c r="R264" s="87">
        <v>158478</v>
      </c>
      <c r="S264" s="89" t="s">
        <v>1430</v>
      </c>
      <c r="T264" s="89" t="s">
        <v>1431</v>
      </c>
      <c r="U264" s="73"/>
      <c r="V264" s="73" t="s">
        <v>534</v>
      </c>
      <c r="W264" s="84" t="s">
        <v>3113</v>
      </c>
      <c r="X264" s="84" t="s">
        <v>3113</v>
      </c>
      <c r="Y264" s="84" t="s">
        <v>3113</v>
      </c>
      <c r="Z264" s="84" t="s">
        <v>3113</v>
      </c>
      <c r="AA264" s="84" t="s">
        <v>3113</v>
      </c>
      <c r="AB264" s="84" t="s">
        <v>3113</v>
      </c>
      <c r="AC264" s="84" t="s">
        <v>3113</v>
      </c>
      <c r="AD264" s="87">
        <v>170541.73</v>
      </c>
      <c r="AE264" s="84" t="s">
        <v>3113</v>
      </c>
      <c r="AF264" s="84" t="s">
        <v>3113</v>
      </c>
      <c r="AG264" s="84" t="s">
        <v>3113</v>
      </c>
      <c r="AH264" s="84" t="s">
        <v>3113</v>
      </c>
      <c r="AI264" s="84" t="s">
        <v>3113</v>
      </c>
      <c r="AJ264" s="84" t="s">
        <v>1136</v>
      </c>
      <c r="AK264" s="84" t="s">
        <v>3113</v>
      </c>
    </row>
    <row r="265" spans="1:37" ht="89.25" customHeight="1">
      <c r="A265" s="84">
        <v>260</v>
      </c>
      <c r="B265" s="85" t="s">
        <v>1180</v>
      </c>
      <c r="C265" s="73" t="s">
        <v>1432</v>
      </c>
      <c r="D265" s="105" t="s">
        <v>1433</v>
      </c>
      <c r="E265" s="84" t="s">
        <v>994</v>
      </c>
      <c r="F265" s="84" t="s">
        <v>1639</v>
      </c>
      <c r="G265" s="84" t="s">
        <v>1642</v>
      </c>
      <c r="H265" s="84" t="s">
        <v>3113</v>
      </c>
      <c r="I265" s="73" t="s">
        <v>1434</v>
      </c>
      <c r="J265" s="89" t="s">
        <v>1410</v>
      </c>
      <c r="K265" s="123" t="s">
        <v>2280</v>
      </c>
      <c r="L265" s="87">
        <v>774290.96</v>
      </c>
      <c r="M265" s="84" t="s">
        <v>3113</v>
      </c>
      <c r="N265" s="94" t="s">
        <v>3113</v>
      </c>
      <c r="O265" s="88" t="s">
        <v>1560</v>
      </c>
      <c r="P265" s="87"/>
      <c r="Q265" s="73"/>
      <c r="R265" s="87"/>
      <c r="S265" s="73"/>
      <c r="T265" s="73"/>
      <c r="U265" s="73"/>
      <c r="V265" s="73"/>
      <c r="W265" s="84" t="s">
        <v>3113</v>
      </c>
      <c r="X265" s="84" t="s">
        <v>3113</v>
      </c>
      <c r="Y265" s="84" t="s">
        <v>3113</v>
      </c>
      <c r="Z265" s="84" t="s">
        <v>3113</v>
      </c>
      <c r="AA265" s="84" t="s">
        <v>3113</v>
      </c>
      <c r="AB265" s="84" t="s">
        <v>3113</v>
      </c>
      <c r="AC265" s="84" t="s">
        <v>3113</v>
      </c>
      <c r="AD265" s="84" t="s">
        <v>3113</v>
      </c>
      <c r="AE265" s="84" t="s">
        <v>3113</v>
      </c>
      <c r="AF265" s="84" t="s">
        <v>3113</v>
      </c>
      <c r="AG265" s="84" t="s">
        <v>3113</v>
      </c>
      <c r="AH265" s="84" t="s">
        <v>3113</v>
      </c>
      <c r="AI265" s="84" t="s">
        <v>3113</v>
      </c>
      <c r="AJ265" s="84" t="s">
        <v>3113</v>
      </c>
      <c r="AK265" s="84" t="s">
        <v>3113</v>
      </c>
    </row>
    <row r="266" spans="1:37" ht="98.25" customHeight="1">
      <c r="A266" s="84">
        <v>261</v>
      </c>
      <c r="B266" s="91" t="s">
        <v>3482</v>
      </c>
      <c r="C266" s="73" t="s">
        <v>1435</v>
      </c>
      <c r="D266" s="105" t="s">
        <v>1436</v>
      </c>
      <c r="E266" s="84" t="s">
        <v>2191</v>
      </c>
      <c r="F266" s="86" t="s">
        <v>1640</v>
      </c>
      <c r="G266" s="84" t="s">
        <v>3462</v>
      </c>
      <c r="H266" s="84" t="s">
        <v>3113</v>
      </c>
      <c r="I266" s="73" t="s">
        <v>972</v>
      </c>
      <c r="J266" s="73" t="s">
        <v>2599</v>
      </c>
      <c r="K266" s="88" t="s">
        <v>1437</v>
      </c>
      <c r="L266" s="87">
        <v>129670</v>
      </c>
      <c r="M266" s="73">
        <v>1</v>
      </c>
      <c r="N266" s="87">
        <v>158197.4</v>
      </c>
      <c r="O266" s="90" t="s">
        <v>1438</v>
      </c>
      <c r="P266" s="87"/>
      <c r="Q266" s="73"/>
      <c r="R266" s="87"/>
      <c r="S266" s="73"/>
      <c r="T266" s="73"/>
      <c r="U266" s="73"/>
      <c r="V266" s="73" t="s">
        <v>253</v>
      </c>
      <c r="W266" s="84" t="s">
        <v>3113</v>
      </c>
      <c r="X266" s="84" t="s">
        <v>3113</v>
      </c>
      <c r="Y266" s="84" t="s">
        <v>3113</v>
      </c>
      <c r="Z266" s="84" t="s">
        <v>3113</v>
      </c>
      <c r="AA266" s="84" t="s">
        <v>3113</v>
      </c>
      <c r="AB266" s="84" t="s">
        <v>3113</v>
      </c>
      <c r="AC266" s="84" t="s">
        <v>3113</v>
      </c>
      <c r="AD266" s="87">
        <v>158197.4</v>
      </c>
      <c r="AE266" s="84" t="s">
        <v>3113</v>
      </c>
      <c r="AF266" s="84" t="s">
        <v>3113</v>
      </c>
      <c r="AG266" s="84" t="s">
        <v>3113</v>
      </c>
      <c r="AH266" s="84" t="s">
        <v>3113</v>
      </c>
      <c r="AI266" s="84" t="s">
        <v>3113</v>
      </c>
      <c r="AJ266" s="84" t="s">
        <v>1136</v>
      </c>
      <c r="AK266" s="94">
        <v>1661.07</v>
      </c>
    </row>
    <row r="267" spans="1:37" ht="60">
      <c r="A267" s="84">
        <v>262</v>
      </c>
      <c r="B267" s="91" t="s">
        <v>407</v>
      </c>
      <c r="C267" s="73" t="s">
        <v>1439</v>
      </c>
      <c r="D267" s="105" t="s">
        <v>1440</v>
      </c>
      <c r="E267" s="84" t="s">
        <v>1012</v>
      </c>
      <c r="F267" s="86" t="s">
        <v>1640</v>
      </c>
      <c r="G267" s="84" t="s">
        <v>1642</v>
      </c>
      <c r="H267" s="84" t="s">
        <v>3113</v>
      </c>
      <c r="I267" s="73" t="s">
        <v>118</v>
      </c>
      <c r="J267" s="89" t="s">
        <v>1441</v>
      </c>
      <c r="K267" s="93" t="s">
        <v>1442</v>
      </c>
      <c r="L267" s="87">
        <v>69082.1</v>
      </c>
      <c r="M267" s="73">
        <v>1</v>
      </c>
      <c r="N267" s="87">
        <v>84280.16</v>
      </c>
      <c r="O267" s="90" t="s">
        <v>1443</v>
      </c>
      <c r="P267" s="87"/>
      <c r="Q267" s="73"/>
      <c r="R267" s="87"/>
      <c r="S267" s="73"/>
      <c r="T267" s="73"/>
      <c r="U267" s="73"/>
      <c r="V267" s="73" t="s">
        <v>987</v>
      </c>
      <c r="W267" s="84" t="s">
        <v>3113</v>
      </c>
      <c r="X267" s="84" t="s">
        <v>3113</v>
      </c>
      <c r="Y267" s="84" t="s">
        <v>3113</v>
      </c>
      <c r="Z267" s="84" t="s">
        <v>3113</v>
      </c>
      <c r="AA267" s="84" t="s">
        <v>3113</v>
      </c>
      <c r="AB267" s="84" t="s">
        <v>3113</v>
      </c>
      <c r="AC267" s="84" t="s">
        <v>3113</v>
      </c>
      <c r="AD267" s="87">
        <v>84280.16</v>
      </c>
      <c r="AE267" s="84" t="s">
        <v>3113</v>
      </c>
      <c r="AF267" s="84" t="s">
        <v>3113</v>
      </c>
      <c r="AG267" s="84" t="s">
        <v>3113</v>
      </c>
      <c r="AH267" s="84" t="s">
        <v>3113</v>
      </c>
      <c r="AI267" s="84" t="s">
        <v>3113</v>
      </c>
      <c r="AJ267" s="84" t="s">
        <v>1136</v>
      </c>
      <c r="AK267" s="84" t="s">
        <v>3113</v>
      </c>
    </row>
    <row r="268" spans="1:37" ht="90.75">
      <c r="A268" s="84">
        <v>263</v>
      </c>
      <c r="B268" s="91" t="s">
        <v>407</v>
      </c>
      <c r="C268" s="73" t="s">
        <v>1444</v>
      </c>
      <c r="D268" s="7" t="s">
        <v>1445</v>
      </c>
      <c r="E268" s="95" t="s">
        <v>1446</v>
      </c>
      <c r="F268" s="86" t="s">
        <v>1640</v>
      </c>
      <c r="G268" s="84" t="s">
        <v>1642</v>
      </c>
      <c r="H268" s="84" t="s">
        <v>3113</v>
      </c>
      <c r="I268" s="73" t="s">
        <v>1447</v>
      </c>
      <c r="J268" s="89" t="s">
        <v>1448</v>
      </c>
      <c r="K268" s="88" t="s">
        <v>2691</v>
      </c>
      <c r="L268" s="87">
        <v>73837.87</v>
      </c>
      <c r="M268" s="73">
        <v>3</v>
      </c>
      <c r="N268" s="98" t="s">
        <v>1449</v>
      </c>
      <c r="O268" s="113" t="s">
        <v>1450</v>
      </c>
      <c r="P268" s="98" t="s">
        <v>1451</v>
      </c>
      <c r="Q268" s="90" t="s">
        <v>1452</v>
      </c>
      <c r="R268" s="98" t="s">
        <v>1451</v>
      </c>
      <c r="S268" s="90" t="s">
        <v>1452</v>
      </c>
      <c r="T268" s="73"/>
      <c r="U268" s="73"/>
      <c r="V268" s="73" t="s">
        <v>1338</v>
      </c>
      <c r="W268" s="84" t="s">
        <v>3113</v>
      </c>
      <c r="X268" s="84" t="s">
        <v>3113</v>
      </c>
      <c r="Y268" s="84" t="s">
        <v>3113</v>
      </c>
      <c r="Z268" s="84" t="s">
        <v>3113</v>
      </c>
      <c r="AA268" s="84" t="s">
        <v>3113</v>
      </c>
      <c r="AB268" s="84" t="s">
        <v>3113</v>
      </c>
      <c r="AC268" s="84" t="s">
        <v>3113</v>
      </c>
      <c r="AD268" s="87">
        <f>61962.63+12171.94</f>
        <v>74134.56999999999</v>
      </c>
      <c r="AE268" s="84" t="s">
        <v>3113</v>
      </c>
      <c r="AF268" s="84" t="s">
        <v>3113</v>
      </c>
      <c r="AG268" s="84" t="s">
        <v>3113</v>
      </c>
      <c r="AH268" s="84" t="s">
        <v>3113</v>
      </c>
      <c r="AI268" s="84" t="s">
        <v>3113</v>
      </c>
      <c r="AJ268" s="84" t="s">
        <v>1136</v>
      </c>
      <c r="AK268" s="84" t="s">
        <v>3113</v>
      </c>
    </row>
    <row r="269" spans="1:37" ht="294" customHeight="1">
      <c r="A269" s="84">
        <v>264</v>
      </c>
      <c r="B269" s="91" t="s">
        <v>3482</v>
      </c>
      <c r="C269" s="73" t="s">
        <v>1453</v>
      </c>
      <c r="D269" s="24" t="s">
        <v>1454</v>
      </c>
      <c r="E269" s="84" t="s">
        <v>1455</v>
      </c>
      <c r="F269" s="86" t="s">
        <v>1640</v>
      </c>
      <c r="G269" s="84" t="s">
        <v>1642</v>
      </c>
      <c r="H269" s="84" t="s">
        <v>3113</v>
      </c>
      <c r="I269" s="73" t="s">
        <v>972</v>
      </c>
      <c r="J269" s="89" t="s">
        <v>1456</v>
      </c>
      <c r="K269" s="88" t="s">
        <v>1457</v>
      </c>
      <c r="L269" s="87">
        <v>65130</v>
      </c>
      <c r="M269" s="73">
        <v>1</v>
      </c>
      <c r="N269" s="87">
        <v>18056</v>
      </c>
      <c r="O269" s="90" t="s">
        <v>1458</v>
      </c>
      <c r="P269" s="87"/>
      <c r="Q269" s="73"/>
      <c r="R269" s="87"/>
      <c r="S269" s="73"/>
      <c r="T269" s="73"/>
      <c r="U269" s="73"/>
      <c r="V269" s="73" t="s">
        <v>2045</v>
      </c>
      <c r="W269" s="84" t="s">
        <v>3113</v>
      </c>
      <c r="X269" s="84" t="s">
        <v>3113</v>
      </c>
      <c r="Y269" s="84" t="s">
        <v>3113</v>
      </c>
      <c r="Z269" s="84" t="s">
        <v>3113</v>
      </c>
      <c r="AA269" s="84" t="s">
        <v>3113</v>
      </c>
      <c r="AB269" s="84" t="s">
        <v>3113</v>
      </c>
      <c r="AC269" s="84" t="s">
        <v>3113</v>
      </c>
      <c r="AD269" s="87">
        <v>18056</v>
      </c>
      <c r="AE269" s="84" t="s">
        <v>3113</v>
      </c>
      <c r="AF269" s="84" t="s">
        <v>3113</v>
      </c>
      <c r="AG269" s="73"/>
      <c r="AH269" s="73"/>
      <c r="AI269" s="73"/>
      <c r="AJ269" s="84" t="s">
        <v>1136</v>
      </c>
      <c r="AK269" s="84">
        <v>135.42</v>
      </c>
    </row>
    <row r="270" spans="1:37" ht="48.75" customHeight="1">
      <c r="A270" s="84">
        <v>265</v>
      </c>
      <c r="B270" s="91" t="s">
        <v>3482</v>
      </c>
      <c r="C270" s="73" t="s">
        <v>1459</v>
      </c>
      <c r="D270" s="24" t="s">
        <v>164</v>
      </c>
      <c r="E270" s="84" t="s">
        <v>165</v>
      </c>
      <c r="F270" s="86" t="s">
        <v>1640</v>
      </c>
      <c r="G270" s="84" t="s">
        <v>1642</v>
      </c>
      <c r="H270" s="84" t="s">
        <v>3113</v>
      </c>
      <c r="I270" s="73" t="s">
        <v>2006</v>
      </c>
      <c r="J270" s="89" t="s">
        <v>4301</v>
      </c>
      <c r="K270" s="73" t="s">
        <v>166</v>
      </c>
      <c r="L270" s="87">
        <v>62000</v>
      </c>
      <c r="M270" s="73">
        <v>1</v>
      </c>
      <c r="N270" s="84" t="s">
        <v>3113</v>
      </c>
      <c r="O270" s="88" t="s">
        <v>1560</v>
      </c>
      <c r="P270" s="87"/>
      <c r="Q270" s="89"/>
      <c r="R270" s="87"/>
      <c r="S270" s="89"/>
      <c r="T270" s="73"/>
      <c r="U270" s="73"/>
      <c r="V270" s="73"/>
      <c r="W270" s="84" t="s">
        <v>3113</v>
      </c>
      <c r="X270" s="84" t="s">
        <v>3113</v>
      </c>
      <c r="Y270" s="84" t="s">
        <v>3113</v>
      </c>
      <c r="Z270" s="84" t="s">
        <v>3113</v>
      </c>
      <c r="AA270" s="84" t="s">
        <v>3113</v>
      </c>
      <c r="AB270" s="84" t="s">
        <v>3113</v>
      </c>
      <c r="AC270" s="84" t="s">
        <v>3113</v>
      </c>
      <c r="AD270" s="84" t="s">
        <v>3113</v>
      </c>
      <c r="AE270" s="84" t="s">
        <v>3113</v>
      </c>
      <c r="AF270" s="84" t="s">
        <v>3113</v>
      </c>
      <c r="AG270" s="84" t="s">
        <v>3113</v>
      </c>
      <c r="AH270" s="84" t="s">
        <v>3113</v>
      </c>
      <c r="AI270" s="84" t="s">
        <v>3113</v>
      </c>
      <c r="AJ270" s="84" t="s">
        <v>3113</v>
      </c>
      <c r="AK270" s="84" t="s">
        <v>3113</v>
      </c>
    </row>
    <row r="271" spans="1:37" ht="53.25" customHeight="1">
      <c r="A271" s="84">
        <v>266</v>
      </c>
      <c r="B271" s="91" t="s">
        <v>407</v>
      </c>
      <c r="C271" s="73" t="s">
        <v>1460</v>
      </c>
      <c r="D271" s="24" t="s">
        <v>1825</v>
      </c>
      <c r="E271" s="84" t="s">
        <v>1769</v>
      </c>
      <c r="F271" s="86" t="s">
        <v>1640</v>
      </c>
      <c r="G271" s="84" t="s">
        <v>1642</v>
      </c>
      <c r="H271" s="84" t="s">
        <v>3113</v>
      </c>
      <c r="I271" s="73" t="s">
        <v>2006</v>
      </c>
      <c r="J271" s="89" t="s">
        <v>1461</v>
      </c>
      <c r="K271" s="88" t="s">
        <v>2786</v>
      </c>
      <c r="L271" s="87">
        <v>200000</v>
      </c>
      <c r="M271" s="73">
        <v>1</v>
      </c>
      <c r="N271" s="87">
        <v>191928.44</v>
      </c>
      <c r="O271" s="90" t="s">
        <v>1462</v>
      </c>
      <c r="P271" s="87"/>
      <c r="Q271" s="73"/>
      <c r="R271" s="87"/>
      <c r="S271" s="73"/>
      <c r="T271" s="73"/>
      <c r="U271" s="73"/>
      <c r="V271" s="73" t="s">
        <v>83</v>
      </c>
      <c r="W271" s="84" t="s">
        <v>3113</v>
      </c>
      <c r="X271" s="84" t="s">
        <v>3113</v>
      </c>
      <c r="Y271" s="84" t="s">
        <v>3113</v>
      </c>
      <c r="Z271" s="84" t="s">
        <v>3113</v>
      </c>
      <c r="AA271" s="84" t="s">
        <v>3113</v>
      </c>
      <c r="AB271" s="84" t="s">
        <v>3113</v>
      </c>
      <c r="AC271" s="84" t="s">
        <v>3113</v>
      </c>
      <c r="AD271" s="87">
        <v>191928.44</v>
      </c>
      <c r="AE271" s="84" t="s">
        <v>3113</v>
      </c>
      <c r="AF271" s="84" t="s">
        <v>3113</v>
      </c>
      <c r="AG271" s="84" t="s">
        <v>3113</v>
      </c>
      <c r="AH271" s="84" t="s">
        <v>3113</v>
      </c>
      <c r="AI271" s="84" t="s">
        <v>3113</v>
      </c>
      <c r="AJ271" s="84" t="s">
        <v>1136</v>
      </c>
      <c r="AK271" s="84" t="s">
        <v>3113</v>
      </c>
    </row>
    <row r="272" spans="1:37" ht="116.25" customHeight="1">
      <c r="A272" s="84">
        <v>267</v>
      </c>
      <c r="B272" s="85" t="s">
        <v>1180</v>
      </c>
      <c r="C272" s="73" t="s">
        <v>1463</v>
      </c>
      <c r="D272" s="24" t="s">
        <v>1464</v>
      </c>
      <c r="E272" s="84" t="s">
        <v>205</v>
      </c>
      <c r="F272" s="86" t="s">
        <v>1640</v>
      </c>
      <c r="G272" s="84" t="s">
        <v>1642</v>
      </c>
      <c r="H272" s="89" t="s">
        <v>1465</v>
      </c>
      <c r="I272" s="73" t="s">
        <v>1298</v>
      </c>
      <c r="J272" s="89" t="s">
        <v>1299</v>
      </c>
      <c r="K272" s="88" t="s">
        <v>1466</v>
      </c>
      <c r="L272" s="87">
        <v>2868852.4</v>
      </c>
      <c r="M272" s="73">
        <v>1</v>
      </c>
      <c r="N272" s="87">
        <f>788120+2698274</f>
        <v>3486394</v>
      </c>
      <c r="O272" s="90" t="s">
        <v>1467</v>
      </c>
      <c r="P272" s="87"/>
      <c r="Q272" s="89"/>
      <c r="R272" s="87"/>
      <c r="S272" s="89"/>
      <c r="T272" s="73"/>
      <c r="U272" s="73"/>
      <c r="V272" s="73" t="s">
        <v>956</v>
      </c>
      <c r="W272" s="84" t="s">
        <v>3113</v>
      </c>
      <c r="X272" s="84" t="s">
        <v>3113</v>
      </c>
      <c r="Y272" s="84" t="s">
        <v>3113</v>
      </c>
      <c r="Z272" s="84" t="s">
        <v>3113</v>
      </c>
      <c r="AA272" s="84" t="s">
        <v>3113</v>
      </c>
      <c r="AB272" s="84" t="s">
        <v>3113</v>
      </c>
      <c r="AC272" s="84" t="s">
        <v>3113</v>
      </c>
      <c r="AD272" s="84" t="s">
        <v>3113</v>
      </c>
      <c r="AE272" s="84" t="s">
        <v>3113</v>
      </c>
      <c r="AF272" s="87">
        <f>788120+2698274</f>
        <v>3486394</v>
      </c>
      <c r="AG272" s="84" t="s">
        <v>3113</v>
      </c>
      <c r="AH272" s="84" t="s">
        <v>3113</v>
      </c>
      <c r="AI272" s="84" t="s">
        <v>3113</v>
      </c>
      <c r="AJ272" s="84" t="s">
        <v>1136</v>
      </c>
      <c r="AK272" s="84" t="s">
        <v>3113</v>
      </c>
    </row>
    <row r="273" spans="1:37" ht="79.5" customHeight="1">
      <c r="A273" s="84">
        <v>268</v>
      </c>
      <c r="B273" s="91" t="s">
        <v>3482</v>
      </c>
      <c r="C273" s="73" t="s">
        <v>1468</v>
      </c>
      <c r="D273" s="7" t="s">
        <v>1469</v>
      </c>
      <c r="E273" s="84" t="s">
        <v>3184</v>
      </c>
      <c r="F273" s="86" t="s">
        <v>1640</v>
      </c>
      <c r="G273" s="84" t="s">
        <v>1642</v>
      </c>
      <c r="H273" s="84" t="s">
        <v>3113</v>
      </c>
      <c r="I273" s="73" t="s">
        <v>2080</v>
      </c>
      <c r="J273" s="89" t="s">
        <v>1470</v>
      </c>
      <c r="K273" s="88" t="s">
        <v>2516</v>
      </c>
      <c r="L273" s="87">
        <v>85001.64</v>
      </c>
      <c r="M273" s="73">
        <v>2</v>
      </c>
      <c r="N273" s="87">
        <v>15512.67</v>
      </c>
      <c r="O273" s="90" t="s">
        <v>1471</v>
      </c>
      <c r="P273" s="87">
        <v>17286.18</v>
      </c>
      <c r="Q273" s="89" t="s">
        <v>1472</v>
      </c>
      <c r="R273" s="87">
        <v>15512.67</v>
      </c>
      <c r="S273" s="89" t="s">
        <v>1473</v>
      </c>
      <c r="T273" s="73"/>
      <c r="U273" s="73"/>
      <c r="V273" s="73" t="s">
        <v>534</v>
      </c>
      <c r="W273" s="84" t="s">
        <v>3113</v>
      </c>
      <c r="X273" s="84" t="s">
        <v>3113</v>
      </c>
      <c r="Y273" s="84" t="s">
        <v>3113</v>
      </c>
      <c r="Z273" s="84" t="s">
        <v>3113</v>
      </c>
      <c r="AA273" s="84" t="s">
        <v>3113</v>
      </c>
      <c r="AB273" s="84" t="s">
        <v>3113</v>
      </c>
      <c r="AC273" s="84" t="s">
        <v>3113</v>
      </c>
      <c r="AD273" s="87">
        <v>15512.67</v>
      </c>
      <c r="AE273" s="84" t="s">
        <v>3113</v>
      </c>
      <c r="AF273" s="84" t="s">
        <v>3113</v>
      </c>
      <c r="AG273" s="84" t="s">
        <v>3113</v>
      </c>
      <c r="AH273" s="84" t="s">
        <v>3113</v>
      </c>
      <c r="AI273" s="84" t="s">
        <v>3113</v>
      </c>
      <c r="AJ273" s="84" t="s">
        <v>1136</v>
      </c>
      <c r="AK273" s="84" t="s">
        <v>3113</v>
      </c>
    </row>
    <row r="274" spans="1:37" ht="84">
      <c r="A274" s="84">
        <v>269</v>
      </c>
      <c r="B274" s="91" t="s">
        <v>407</v>
      </c>
      <c r="C274" s="73" t="s">
        <v>1474</v>
      </c>
      <c r="D274" s="24" t="s">
        <v>1475</v>
      </c>
      <c r="E274" s="84" t="s">
        <v>1476</v>
      </c>
      <c r="F274" s="86" t="s">
        <v>1640</v>
      </c>
      <c r="G274" s="84" t="s">
        <v>2340</v>
      </c>
      <c r="H274" s="84" t="s">
        <v>3113</v>
      </c>
      <c r="I274" s="84" t="s">
        <v>3113</v>
      </c>
      <c r="J274" s="84" t="s">
        <v>3113</v>
      </c>
      <c r="K274" s="84" t="s">
        <v>3113</v>
      </c>
      <c r="L274" s="87">
        <v>235000</v>
      </c>
      <c r="M274" s="84" t="s">
        <v>3113</v>
      </c>
      <c r="N274" s="84" t="s">
        <v>3113</v>
      </c>
      <c r="O274" s="88" t="s">
        <v>3433</v>
      </c>
      <c r="P274" s="87"/>
      <c r="Q274" s="73"/>
      <c r="R274" s="87"/>
      <c r="S274" s="73"/>
      <c r="T274" s="73"/>
      <c r="U274" s="73"/>
      <c r="V274" s="73"/>
      <c r="W274" s="84" t="s">
        <v>3113</v>
      </c>
      <c r="X274" s="84" t="s">
        <v>3113</v>
      </c>
      <c r="Y274" s="84" t="s">
        <v>3113</v>
      </c>
      <c r="Z274" s="84" t="s">
        <v>3113</v>
      </c>
      <c r="AA274" s="84" t="s">
        <v>3113</v>
      </c>
      <c r="AB274" s="84" t="s">
        <v>3113</v>
      </c>
      <c r="AC274" s="84" t="s">
        <v>3113</v>
      </c>
      <c r="AD274" s="84" t="s">
        <v>3113</v>
      </c>
      <c r="AE274" s="84" t="s">
        <v>3113</v>
      </c>
      <c r="AF274" s="84" t="s">
        <v>3113</v>
      </c>
      <c r="AG274" s="84" t="s">
        <v>3113</v>
      </c>
      <c r="AH274" s="84" t="s">
        <v>3113</v>
      </c>
      <c r="AI274" s="84" t="s">
        <v>3113</v>
      </c>
      <c r="AJ274" s="84" t="s">
        <v>3113</v>
      </c>
      <c r="AK274" s="84" t="s">
        <v>3113</v>
      </c>
    </row>
    <row r="275" spans="1:37" ht="67.5" customHeight="1">
      <c r="A275" s="84">
        <v>270</v>
      </c>
      <c r="B275" s="91" t="s">
        <v>3482</v>
      </c>
      <c r="C275" s="73" t="s">
        <v>1477</v>
      </c>
      <c r="D275" s="7" t="s">
        <v>1478</v>
      </c>
      <c r="E275" s="84" t="s">
        <v>1360</v>
      </c>
      <c r="F275" s="86" t="s">
        <v>1640</v>
      </c>
      <c r="G275" s="84" t="s">
        <v>3100</v>
      </c>
      <c r="H275" s="84" t="s">
        <v>3113</v>
      </c>
      <c r="I275" s="73" t="s">
        <v>253</v>
      </c>
      <c r="J275" s="89" t="s">
        <v>1479</v>
      </c>
      <c r="K275" s="88" t="s">
        <v>2073</v>
      </c>
      <c r="L275" s="87">
        <v>29300</v>
      </c>
      <c r="M275" s="73">
        <v>2</v>
      </c>
      <c r="N275" s="87">
        <v>39210.8</v>
      </c>
      <c r="O275" s="90" t="s">
        <v>1480</v>
      </c>
      <c r="P275" s="87">
        <v>43131.88</v>
      </c>
      <c r="Q275" s="89" t="s">
        <v>1481</v>
      </c>
      <c r="R275" s="87">
        <v>39210.8</v>
      </c>
      <c r="S275" s="90" t="s">
        <v>1482</v>
      </c>
      <c r="T275" s="73"/>
      <c r="U275" s="73"/>
      <c r="V275" s="73" t="s">
        <v>1277</v>
      </c>
      <c r="W275" s="84" t="s">
        <v>3113</v>
      </c>
      <c r="X275" s="84" t="s">
        <v>3113</v>
      </c>
      <c r="Y275" s="84" t="s">
        <v>3113</v>
      </c>
      <c r="Z275" s="84" t="s">
        <v>3113</v>
      </c>
      <c r="AA275" s="84" t="s">
        <v>3113</v>
      </c>
      <c r="AB275" s="84" t="s">
        <v>3113</v>
      </c>
      <c r="AC275" s="84" t="s">
        <v>3113</v>
      </c>
      <c r="AD275" s="87">
        <v>39210.8</v>
      </c>
      <c r="AE275" s="84" t="s">
        <v>3113</v>
      </c>
      <c r="AF275" s="84" t="s">
        <v>3113</v>
      </c>
      <c r="AG275" s="84" t="s">
        <v>3113</v>
      </c>
      <c r="AH275" s="84" t="s">
        <v>3113</v>
      </c>
      <c r="AI275" s="84" t="s">
        <v>3113</v>
      </c>
      <c r="AJ275" s="84" t="s">
        <v>1136</v>
      </c>
      <c r="AK275" s="84" t="s">
        <v>3113</v>
      </c>
    </row>
    <row r="276" spans="1:37" ht="86.25" customHeight="1">
      <c r="A276" s="84">
        <v>271</v>
      </c>
      <c r="B276" s="85" t="s">
        <v>1180</v>
      </c>
      <c r="C276" s="73" t="s">
        <v>1483</v>
      </c>
      <c r="D276" s="7" t="s">
        <v>1484</v>
      </c>
      <c r="E276" s="84" t="s">
        <v>2333</v>
      </c>
      <c r="F276" s="86" t="s">
        <v>1640</v>
      </c>
      <c r="G276" s="84" t="s">
        <v>3100</v>
      </c>
      <c r="H276" s="84" t="s">
        <v>3113</v>
      </c>
      <c r="I276" s="73" t="s">
        <v>2080</v>
      </c>
      <c r="J276" s="89" t="s">
        <v>1341</v>
      </c>
      <c r="K276" s="88" t="s">
        <v>1485</v>
      </c>
      <c r="L276" s="87">
        <v>80385</v>
      </c>
      <c r="M276" s="73">
        <v>5</v>
      </c>
      <c r="N276" s="90" t="s">
        <v>1486</v>
      </c>
      <c r="O276" s="113" t="s">
        <v>1487</v>
      </c>
      <c r="P276" s="128" t="s">
        <v>1488</v>
      </c>
      <c r="Q276" s="100" t="s">
        <v>1489</v>
      </c>
      <c r="R276" s="118" t="s">
        <v>1490</v>
      </c>
      <c r="S276" s="102" t="s">
        <v>293</v>
      </c>
      <c r="T276" s="73"/>
      <c r="U276" s="73"/>
      <c r="V276" s="73" t="s">
        <v>1414</v>
      </c>
      <c r="W276" s="84" t="s">
        <v>3113</v>
      </c>
      <c r="X276" s="84" t="s">
        <v>3113</v>
      </c>
      <c r="Y276" s="84" t="s">
        <v>3113</v>
      </c>
      <c r="Z276" s="84" t="s">
        <v>3113</v>
      </c>
      <c r="AA276" s="84" t="s">
        <v>3113</v>
      </c>
      <c r="AB276" s="84" t="s">
        <v>3113</v>
      </c>
      <c r="AC276" s="84" t="s">
        <v>3113</v>
      </c>
      <c r="AD276" s="87">
        <f>43911.26+14340+11900+6039</f>
        <v>76190.26000000001</v>
      </c>
      <c r="AE276" s="84" t="s">
        <v>3113</v>
      </c>
      <c r="AF276" s="84" t="s">
        <v>3113</v>
      </c>
      <c r="AG276" s="84" t="s">
        <v>3113</v>
      </c>
      <c r="AH276" s="84" t="s">
        <v>3113</v>
      </c>
      <c r="AI276" s="84" t="s">
        <v>3113</v>
      </c>
      <c r="AJ276" s="84" t="s">
        <v>1136</v>
      </c>
      <c r="AK276" s="84" t="s">
        <v>3113</v>
      </c>
    </row>
    <row r="277" spans="1:37" ht="77.25" customHeight="1">
      <c r="A277" s="84">
        <v>272</v>
      </c>
      <c r="B277" s="85" t="s">
        <v>1180</v>
      </c>
      <c r="C277" s="73" t="s">
        <v>294</v>
      </c>
      <c r="D277" s="4" t="s">
        <v>295</v>
      </c>
      <c r="E277" s="95" t="s">
        <v>296</v>
      </c>
      <c r="F277" s="86" t="s">
        <v>1640</v>
      </c>
      <c r="G277" s="84" t="s">
        <v>3100</v>
      </c>
      <c r="H277" s="84" t="s">
        <v>3113</v>
      </c>
      <c r="I277" s="73" t="s">
        <v>225</v>
      </c>
      <c r="J277" s="88" t="s">
        <v>297</v>
      </c>
      <c r="K277" s="88" t="s">
        <v>1485</v>
      </c>
      <c r="L277" s="87">
        <v>45400</v>
      </c>
      <c r="M277" s="73">
        <v>3</v>
      </c>
      <c r="N277" s="87">
        <v>15600.75</v>
      </c>
      <c r="O277" s="106" t="s">
        <v>298</v>
      </c>
      <c r="P277" s="128" t="s">
        <v>299</v>
      </c>
      <c r="Q277" s="90" t="s">
        <v>300</v>
      </c>
      <c r="R277" s="128" t="s">
        <v>301</v>
      </c>
      <c r="S277" s="90" t="s">
        <v>302</v>
      </c>
      <c r="T277" s="73"/>
      <c r="U277" s="73"/>
      <c r="V277" s="89" t="s">
        <v>303</v>
      </c>
      <c r="W277" s="84" t="s">
        <v>3113</v>
      </c>
      <c r="X277" s="84" t="s">
        <v>3113</v>
      </c>
      <c r="Y277" s="84" t="s">
        <v>3113</v>
      </c>
      <c r="Z277" s="84" t="s">
        <v>3113</v>
      </c>
      <c r="AA277" s="84" t="s">
        <v>3113</v>
      </c>
      <c r="AB277" s="84" t="s">
        <v>3113</v>
      </c>
      <c r="AC277" s="84" t="s">
        <v>3113</v>
      </c>
      <c r="AD277" s="87">
        <v>15600.75</v>
      </c>
      <c r="AE277" s="84" t="s">
        <v>3113</v>
      </c>
      <c r="AF277" s="84" t="s">
        <v>3113</v>
      </c>
      <c r="AG277" s="84" t="s">
        <v>3113</v>
      </c>
      <c r="AH277" s="84" t="s">
        <v>3113</v>
      </c>
      <c r="AI277" s="84" t="s">
        <v>3113</v>
      </c>
      <c r="AJ277" s="84" t="s">
        <v>1136</v>
      </c>
      <c r="AK277" s="84" t="s">
        <v>3113</v>
      </c>
    </row>
    <row r="278" spans="1:37" ht="54.75" customHeight="1">
      <c r="A278" s="84">
        <v>273</v>
      </c>
      <c r="B278" s="85" t="s">
        <v>1180</v>
      </c>
      <c r="C278" s="73" t="s">
        <v>304</v>
      </c>
      <c r="D278" s="105" t="s">
        <v>305</v>
      </c>
      <c r="E278" s="84" t="s">
        <v>280</v>
      </c>
      <c r="F278" s="86" t="s">
        <v>1640</v>
      </c>
      <c r="G278" s="84" t="s">
        <v>1642</v>
      </c>
      <c r="H278" s="84" t="s">
        <v>3113</v>
      </c>
      <c r="I278" s="73" t="s">
        <v>972</v>
      </c>
      <c r="J278" s="89" t="s">
        <v>306</v>
      </c>
      <c r="K278" s="88" t="s">
        <v>2027</v>
      </c>
      <c r="L278" s="87">
        <v>240672</v>
      </c>
      <c r="M278" s="73">
        <v>1</v>
      </c>
      <c r="N278" s="87">
        <v>291802.04</v>
      </c>
      <c r="O278" s="90" t="s">
        <v>307</v>
      </c>
      <c r="P278" s="87"/>
      <c r="Q278" s="73"/>
      <c r="R278" s="87"/>
      <c r="S278" s="73"/>
      <c r="T278" s="73"/>
      <c r="U278" s="73"/>
      <c r="V278" s="73" t="s">
        <v>308</v>
      </c>
      <c r="W278" s="84" t="s">
        <v>3113</v>
      </c>
      <c r="X278" s="84" t="s">
        <v>3113</v>
      </c>
      <c r="Y278" s="84" t="s">
        <v>3113</v>
      </c>
      <c r="Z278" s="84" t="s">
        <v>3113</v>
      </c>
      <c r="AA278" s="84" t="s">
        <v>3113</v>
      </c>
      <c r="AB278" s="84" t="s">
        <v>3113</v>
      </c>
      <c r="AC278" s="84" t="s">
        <v>3113</v>
      </c>
      <c r="AD278" s="87">
        <v>291802.04</v>
      </c>
      <c r="AE278" s="84" t="s">
        <v>3113</v>
      </c>
      <c r="AF278" s="84" t="s">
        <v>3113</v>
      </c>
      <c r="AG278" s="84" t="s">
        <v>3113</v>
      </c>
      <c r="AH278" s="84" t="s">
        <v>3113</v>
      </c>
      <c r="AI278" s="84" t="s">
        <v>3113</v>
      </c>
      <c r="AJ278" s="84" t="s">
        <v>1136</v>
      </c>
      <c r="AK278" s="84" t="s">
        <v>3113</v>
      </c>
    </row>
    <row r="279" spans="1:37" ht="60">
      <c r="A279" s="84">
        <v>274</v>
      </c>
      <c r="B279" s="91" t="s">
        <v>3482</v>
      </c>
      <c r="C279" s="73" t="s">
        <v>309</v>
      </c>
      <c r="D279" s="24" t="s">
        <v>310</v>
      </c>
      <c r="E279" s="84" t="s">
        <v>3119</v>
      </c>
      <c r="F279" s="84" t="s">
        <v>1639</v>
      </c>
      <c r="G279" s="84" t="s">
        <v>3462</v>
      </c>
      <c r="H279" s="84" t="s">
        <v>3113</v>
      </c>
      <c r="I279" s="73" t="s">
        <v>2717</v>
      </c>
      <c r="J279" s="89" t="s">
        <v>311</v>
      </c>
      <c r="K279" s="88" t="s">
        <v>3503</v>
      </c>
      <c r="L279" s="87">
        <v>1721311.48</v>
      </c>
      <c r="M279" s="73">
        <v>1</v>
      </c>
      <c r="N279" s="87">
        <v>2075078.99</v>
      </c>
      <c r="O279" s="90" t="s">
        <v>312</v>
      </c>
      <c r="P279" s="87"/>
      <c r="Q279" s="73"/>
      <c r="R279" s="87"/>
      <c r="S279" s="73"/>
      <c r="T279" s="73"/>
      <c r="U279" s="73"/>
      <c r="V279" s="73" t="s">
        <v>313</v>
      </c>
      <c r="W279" s="84" t="s">
        <v>3113</v>
      </c>
      <c r="X279" s="84" t="s">
        <v>3113</v>
      </c>
      <c r="Y279" s="84" t="s">
        <v>3113</v>
      </c>
      <c r="Z279" s="84" t="s">
        <v>3113</v>
      </c>
      <c r="AA279" s="84" t="s">
        <v>3113</v>
      </c>
      <c r="AB279" s="84" t="s">
        <v>3113</v>
      </c>
      <c r="AC279" s="84" t="s">
        <v>3113</v>
      </c>
      <c r="AD279" s="87">
        <v>2075078.99</v>
      </c>
      <c r="AE279" s="84" t="s">
        <v>3113</v>
      </c>
      <c r="AF279" s="84" t="s">
        <v>3113</v>
      </c>
      <c r="AG279" s="84" t="s">
        <v>3113</v>
      </c>
      <c r="AH279" s="84" t="s">
        <v>3113</v>
      </c>
      <c r="AI279" s="84" t="s">
        <v>3113</v>
      </c>
      <c r="AJ279" s="84" t="s">
        <v>1136</v>
      </c>
      <c r="AK279" s="84" t="s">
        <v>3113</v>
      </c>
    </row>
    <row r="280" spans="1:37" ht="69.75" customHeight="1">
      <c r="A280" s="84">
        <v>275</v>
      </c>
      <c r="B280" s="91" t="s">
        <v>3482</v>
      </c>
      <c r="C280" s="73" t="s">
        <v>314</v>
      </c>
      <c r="D280" s="24" t="s">
        <v>315</v>
      </c>
      <c r="E280" s="84" t="s">
        <v>316</v>
      </c>
      <c r="F280" s="86" t="s">
        <v>1640</v>
      </c>
      <c r="G280" s="84" t="s">
        <v>1642</v>
      </c>
      <c r="H280" s="84" t="s">
        <v>3113</v>
      </c>
      <c r="I280" s="73" t="s">
        <v>308</v>
      </c>
      <c r="J280" s="89" t="s">
        <v>317</v>
      </c>
      <c r="K280" s="88" t="s">
        <v>1882</v>
      </c>
      <c r="L280" s="87">
        <v>57377.05</v>
      </c>
      <c r="M280" s="73">
        <v>1</v>
      </c>
      <c r="N280" s="87">
        <v>59267.6</v>
      </c>
      <c r="O280" s="90" t="s">
        <v>318</v>
      </c>
      <c r="P280" s="87"/>
      <c r="Q280" s="73"/>
      <c r="R280" s="87"/>
      <c r="S280" s="73"/>
      <c r="T280" s="73"/>
      <c r="U280" s="73"/>
      <c r="V280" s="73" t="s">
        <v>2045</v>
      </c>
      <c r="W280" s="84" t="s">
        <v>3113</v>
      </c>
      <c r="X280" s="84" t="s">
        <v>3113</v>
      </c>
      <c r="Y280" s="84" t="s">
        <v>3113</v>
      </c>
      <c r="Z280" s="84" t="s">
        <v>3113</v>
      </c>
      <c r="AA280" s="84" t="s">
        <v>3113</v>
      </c>
      <c r="AB280" s="84" t="s">
        <v>3113</v>
      </c>
      <c r="AC280" s="84" t="s">
        <v>3113</v>
      </c>
      <c r="AD280" s="87">
        <v>59267.6</v>
      </c>
      <c r="AE280" s="84" t="s">
        <v>3113</v>
      </c>
      <c r="AF280" s="84" t="s">
        <v>3113</v>
      </c>
      <c r="AG280" s="84" t="s">
        <v>3113</v>
      </c>
      <c r="AH280" s="84" t="s">
        <v>3113</v>
      </c>
      <c r="AI280" s="84" t="s">
        <v>3113</v>
      </c>
      <c r="AJ280" s="84" t="s">
        <v>1136</v>
      </c>
      <c r="AK280" s="84" t="s">
        <v>3113</v>
      </c>
    </row>
    <row r="281" spans="1:37" ht="40.5" customHeight="1">
      <c r="A281" s="84">
        <v>276</v>
      </c>
      <c r="B281" s="91" t="s">
        <v>407</v>
      </c>
      <c r="C281" s="73" t="s">
        <v>319</v>
      </c>
      <c r="D281" s="4" t="s">
        <v>320</v>
      </c>
      <c r="E281" s="84" t="s">
        <v>1002</v>
      </c>
      <c r="F281" s="86" t="s">
        <v>1640</v>
      </c>
      <c r="G281" s="84" t="s">
        <v>1642</v>
      </c>
      <c r="H281" s="84" t="s">
        <v>3113</v>
      </c>
      <c r="I281" s="73" t="s">
        <v>253</v>
      </c>
      <c r="J281" s="89" t="s">
        <v>321</v>
      </c>
      <c r="K281" s="93" t="s">
        <v>322</v>
      </c>
      <c r="L281" s="87">
        <v>35328.59</v>
      </c>
      <c r="M281" s="73">
        <v>2</v>
      </c>
      <c r="N281" s="98" t="s">
        <v>323</v>
      </c>
      <c r="O281" s="113" t="s">
        <v>324</v>
      </c>
      <c r="P281" s="118" t="s">
        <v>549</v>
      </c>
      <c r="Q281" s="113" t="s">
        <v>325</v>
      </c>
      <c r="R281" s="118" t="s">
        <v>549</v>
      </c>
      <c r="S281" s="113" t="s">
        <v>325</v>
      </c>
      <c r="T281" s="73"/>
      <c r="U281" s="73"/>
      <c r="V281" s="73" t="s">
        <v>1277</v>
      </c>
      <c r="W281" s="84" t="s">
        <v>3113</v>
      </c>
      <c r="X281" s="84" t="s">
        <v>3113</v>
      </c>
      <c r="Y281" s="84" t="s">
        <v>3113</v>
      </c>
      <c r="Z281" s="84" t="s">
        <v>3113</v>
      </c>
      <c r="AA281" s="84" t="s">
        <v>3113</v>
      </c>
      <c r="AB281" s="84" t="s">
        <v>3113</v>
      </c>
      <c r="AC281" s="84" t="s">
        <v>3113</v>
      </c>
      <c r="AD281" s="87">
        <f>41053+11443.6</f>
        <v>52496.6</v>
      </c>
      <c r="AE281" s="84" t="s">
        <v>3113</v>
      </c>
      <c r="AF281" s="84" t="s">
        <v>3113</v>
      </c>
      <c r="AG281" s="84" t="s">
        <v>3113</v>
      </c>
      <c r="AH281" s="84" t="s">
        <v>3113</v>
      </c>
      <c r="AI281" s="84" t="s">
        <v>3113</v>
      </c>
      <c r="AJ281" s="84" t="s">
        <v>1136</v>
      </c>
      <c r="AK281" s="84" t="s">
        <v>3113</v>
      </c>
    </row>
    <row r="282" spans="1:37" ht="46.5" customHeight="1">
      <c r="A282" s="84">
        <v>277</v>
      </c>
      <c r="B282" s="91" t="s">
        <v>407</v>
      </c>
      <c r="C282" s="73" t="s">
        <v>326</v>
      </c>
      <c r="D282" s="24" t="s">
        <v>327</v>
      </c>
      <c r="E282" s="84" t="s">
        <v>328</v>
      </c>
      <c r="F282" s="86" t="s">
        <v>1640</v>
      </c>
      <c r="G282" s="84" t="s">
        <v>1642</v>
      </c>
      <c r="H282" s="84" t="s">
        <v>3113</v>
      </c>
      <c r="I282" s="73" t="s">
        <v>1509</v>
      </c>
      <c r="J282" s="89" t="s">
        <v>329</v>
      </c>
      <c r="K282" s="124" t="s">
        <v>2030</v>
      </c>
      <c r="L282" s="87">
        <v>164000</v>
      </c>
      <c r="M282" s="73">
        <v>1</v>
      </c>
      <c r="N282" s="87">
        <v>191625.4</v>
      </c>
      <c r="O282" s="90" t="s">
        <v>330</v>
      </c>
      <c r="P282" s="87"/>
      <c r="Q282" s="73"/>
      <c r="R282" s="87"/>
      <c r="S282" s="73"/>
      <c r="T282" s="73"/>
      <c r="U282" s="73"/>
      <c r="V282" s="73" t="s">
        <v>666</v>
      </c>
      <c r="W282" s="84" t="s">
        <v>3113</v>
      </c>
      <c r="X282" s="84" t="s">
        <v>3113</v>
      </c>
      <c r="Y282" s="84" t="s">
        <v>3113</v>
      </c>
      <c r="Z282" s="84" t="s">
        <v>3113</v>
      </c>
      <c r="AA282" s="84" t="s">
        <v>3113</v>
      </c>
      <c r="AB282" s="84" t="s">
        <v>3113</v>
      </c>
      <c r="AC282" s="84" t="s">
        <v>3113</v>
      </c>
      <c r="AD282" s="87">
        <v>191625.4</v>
      </c>
      <c r="AE282" s="84" t="s">
        <v>3113</v>
      </c>
      <c r="AF282" s="84" t="s">
        <v>3113</v>
      </c>
      <c r="AG282" s="84" t="s">
        <v>3113</v>
      </c>
      <c r="AH282" s="84" t="s">
        <v>3113</v>
      </c>
      <c r="AI282" s="84" t="s">
        <v>3113</v>
      </c>
      <c r="AJ282" s="84" t="s">
        <v>1136</v>
      </c>
      <c r="AK282" s="84" t="s">
        <v>3113</v>
      </c>
    </row>
    <row r="283" spans="1:37" ht="46.5" customHeight="1">
      <c r="A283" s="84">
        <v>278</v>
      </c>
      <c r="B283" s="91" t="s">
        <v>407</v>
      </c>
      <c r="C283" s="73" t="s">
        <v>331</v>
      </c>
      <c r="D283" s="7" t="s">
        <v>1001</v>
      </c>
      <c r="E283" s="84" t="s">
        <v>1761</v>
      </c>
      <c r="F283" s="86" t="s">
        <v>1640</v>
      </c>
      <c r="G283" s="84" t="s">
        <v>1642</v>
      </c>
      <c r="H283" s="84" t="s">
        <v>3113</v>
      </c>
      <c r="I283" s="73" t="s">
        <v>987</v>
      </c>
      <c r="J283" s="89" t="s">
        <v>332</v>
      </c>
      <c r="K283" s="88" t="s">
        <v>87</v>
      </c>
      <c r="L283" s="87">
        <v>76541</v>
      </c>
      <c r="M283" s="73">
        <v>5</v>
      </c>
      <c r="N283" s="98" t="s">
        <v>333</v>
      </c>
      <c r="O283" s="106" t="s">
        <v>334</v>
      </c>
      <c r="P283" s="98" t="s">
        <v>549</v>
      </c>
      <c r="Q283" s="89"/>
      <c r="R283" s="98" t="s">
        <v>549</v>
      </c>
      <c r="S283" s="89"/>
      <c r="T283" s="73"/>
      <c r="U283" s="73"/>
      <c r="V283" s="73" t="s">
        <v>956</v>
      </c>
      <c r="W283" s="84" t="s">
        <v>3113</v>
      </c>
      <c r="X283" s="84" t="s">
        <v>3113</v>
      </c>
      <c r="Y283" s="84" t="s">
        <v>3113</v>
      </c>
      <c r="Z283" s="84" t="s">
        <v>3113</v>
      </c>
      <c r="AA283" s="84" t="s">
        <v>3113</v>
      </c>
      <c r="AB283" s="84" t="s">
        <v>3113</v>
      </c>
      <c r="AC283" s="84" t="s">
        <v>3113</v>
      </c>
      <c r="AD283" s="87">
        <f>4612+14887.9+64345.16+1777.18</f>
        <v>85622.23999999999</v>
      </c>
      <c r="AE283" s="84" t="s">
        <v>3113</v>
      </c>
      <c r="AF283" s="84" t="s">
        <v>3113</v>
      </c>
      <c r="AG283" s="84" t="s">
        <v>3113</v>
      </c>
      <c r="AH283" s="84" t="s">
        <v>3113</v>
      </c>
      <c r="AI283" s="84" t="s">
        <v>3113</v>
      </c>
      <c r="AJ283" s="84" t="s">
        <v>1136</v>
      </c>
      <c r="AK283" s="84" t="s">
        <v>3113</v>
      </c>
    </row>
    <row r="284" spans="1:37" ht="60">
      <c r="A284" s="84">
        <v>279</v>
      </c>
      <c r="B284" s="85" t="s">
        <v>1180</v>
      </c>
      <c r="C284" s="73" t="s">
        <v>335</v>
      </c>
      <c r="D284" s="7" t="s">
        <v>336</v>
      </c>
      <c r="E284" s="84"/>
      <c r="F284" s="84" t="s">
        <v>2472</v>
      </c>
      <c r="G284" s="84" t="s">
        <v>1642</v>
      </c>
      <c r="H284" s="84" t="s">
        <v>3113</v>
      </c>
      <c r="I284" s="73" t="s">
        <v>337</v>
      </c>
      <c r="J284" s="89" t="s">
        <v>338</v>
      </c>
      <c r="K284" s="88" t="s">
        <v>339</v>
      </c>
      <c r="L284" s="87">
        <v>231355.13</v>
      </c>
      <c r="M284" s="73">
        <v>5</v>
      </c>
      <c r="N284" s="87">
        <v>201760.48</v>
      </c>
      <c r="O284" s="90" t="s">
        <v>340</v>
      </c>
      <c r="P284" s="87">
        <v>209458.55</v>
      </c>
      <c r="Q284" s="89" t="s">
        <v>341</v>
      </c>
      <c r="R284" s="87">
        <v>188783.76</v>
      </c>
      <c r="S284" s="89" t="s">
        <v>342</v>
      </c>
      <c r="T284" s="73"/>
      <c r="U284" s="73"/>
      <c r="V284" s="73" t="s">
        <v>1277</v>
      </c>
      <c r="W284" s="84" t="s">
        <v>3113</v>
      </c>
      <c r="X284" s="84" t="s">
        <v>3113</v>
      </c>
      <c r="Y284" s="84" t="s">
        <v>3113</v>
      </c>
      <c r="Z284" s="84" t="s">
        <v>3113</v>
      </c>
      <c r="AA284" s="84" t="s">
        <v>3113</v>
      </c>
      <c r="AB284" s="84" t="s">
        <v>3113</v>
      </c>
      <c r="AC284" s="84" t="s">
        <v>3113</v>
      </c>
      <c r="AD284" s="87">
        <v>201760.48</v>
      </c>
      <c r="AE284" s="84" t="s">
        <v>3113</v>
      </c>
      <c r="AF284" s="84" t="s">
        <v>3113</v>
      </c>
      <c r="AG284" s="84" t="s">
        <v>3113</v>
      </c>
      <c r="AH284" s="84" t="s">
        <v>3113</v>
      </c>
      <c r="AI284" s="84" t="s">
        <v>3113</v>
      </c>
      <c r="AJ284" s="84" t="s">
        <v>1136</v>
      </c>
      <c r="AK284" s="84" t="s">
        <v>3113</v>
      </c>
    </row>
    <row r="285" spans="1:37" ht="55.5" customHeight="1">
      <c r="A285" s="84">
        <v>280</v>
      </c>
      <c r="B285" s="85" t="s">
        <v>1180</v>
      </c>
      <c r="C285" s="73" t="s">
        <v>343</v>
      </c>
      <c r="D285" s="24" t="s">
        <v>80</v>
      </c>
      <c r="E285" s="84" t="s">
        <v>344</v>
      </c>
      <c r="F285" s="86" t="s">
        <v>1640</v>
      </c>
      <c r="G285" s="84" t="s">
        <v>1642</v>
      </c>
      <c r="H285" s="84" t="s">
        <v>3113</v>
      </c>
      <c r="I285" s="73" t="s">
        <v>83</v>
      </c>
      <c r="J285" s="89" t="s">
        <v>345</v>
      </c>
      <c r="K285" s="88" t="s">
        <v>346</v>
      </c>
      <c r="L285" s="87">
        <v>90000</v>
      </c>
      <c r="M285" s="84" t="s">
        <v>3113</v>
      </c>
      <c r="N285" s="84" t="s">
        <v>3113</v>
      </c>
      <c r="O285" s="88" t="s">
        <v>524</v>
      </c>
      <c r="P285" s="87"/>
      <c r="Q285" s="73"/>
      <c r="R285" s="87"/>
      <c r="S285" s="73"/>
      <c r="T285" s="73"/>
      <c r="U285" s="73"/>
      <c r="V285" s="73"/>
      <c r="W285" s="84" t="s">
        <v>3113</v>
      </c>
      <c r="X285" s="84" t="s">
        <v>3113</v>
      </c>
      <c r="Y285" s="84" t="s">
        <v>3113</v>
      </c>
      <c r="Z285" s="84" t="s">
        <v>3113</v>
      </c>
      <c r="AA285" s="84" t="s">
        <v>3113</v>
      </c>
      <c r="AB285" s="84" t="s">
        <v>3113</v>
      </c>
      <c r="AC285" s="84" t="s">
        <v>3113</v>
      </c>
      <c r="AD285" s="84" t="s">
        <v>3113</v>
      </c>
      <c r="AE285" s="84" t="s">
        <v>3113</v>
      </c>
      <c r="AF285" s="84" t="s">
        <v>3113</v>
      </c>
      <c r="AG285" s="84" t="s">
        <v>3113</v>
      </c>
      <c r="AH285" s="84" t="s">
        <v>3113</v>
      </c>
      <c r="AI285" s="84" t="s">
        <v>3113</v>
      </c>
      <c r="AJ285" s="84" t="s">
        <v>3113</v>
      </c>
      <c r="AK285" s="84" t="s">
        <v>3113</v>
      </c>
    </row>
    <row r="286" spans="1:37" ht="57.75" customHeight="1">
      <c r="A286" s="84">
        <v>281</v>
      </c>
      <c r="B286" s="85" t="s">
        <v>1180</v>
      </c>
      <c r="C286" s="73" t="s">
        <v>347</v>
      </c>
      <c r="D286" s="105" t="s">
        <v>989</v>
      </c>
      <c r="E286" s="84" t="s">
        <v>4321</v>
      </c>
      <c r="F286" s="86" t="s">
        <v>1640</v>
      </c>
      <c r="G286" s="84" t="s">
        <v>3462</v>
      </c>
      <c r="H286" s="84" t="s">
        <v>3113</v>
      </c>
      <c r="I286" s="73" t="s">
        <v>337</v>
      </c>
      <c r="J286" s="89" t="s">
        <v>348</v>
      </c>
      <c r="K286" s="88" t="s">
        <v>349</v>
      </c>
      <c r="L286" s="87">
        <v>33500</v>
      </c>
      <c r="M286" s="73">
        <v>1</v>
      </c>
      <c r="N286" s="87">
        <v>34423.52</v>
      </c>
      <c r="O286" s="90" t="s">
        <v>350</v>
      </c>
      <c r="P286" s="87"/>
      <c r="Q286" s="89"/>
      <c r="R286" s="87"/>
      <c r="S286" s="89"/>
      <c r="T286" s="73"/>
      <c r="U286" s="73"/>
      <c r="V286" s="73" t="s">
        <v>231</v>
      </c>
      <c r="W286" s="84" t="s">
        <v>3113</v>
      </c>
      <c r="X286" s="84" t="s">
        <v>3113</v>
      </c>
      <c r="Y286" s="84" t="s">
        <v>3113</v>
      </c>
      <c r="Z286" s="84" t="s">
        <v>3113</v>
      </c>
      <c r="AA286" s="84" t="s">
        <v>3113</v>
      </c>
      <c r="AB286" s="84" t="s">
        <v>3113</v>
      </c>
      <c r="AC286" s="84" t="s">
        <v>3113</v>
      </c>
      <c r="AD286" s="87">
        <v>34423.52</v>
      </c>
      <c r="AE286" s="84" t="s">
        <v>3113</v>
      </c>
      <c r="AF286" s="84" t="s">
        <v>3113</v>
      </c>
      <c r="AG286" s="84" t="s">
        <v>3113</v>
      </c>
      <c r="AH286" s="84" t="s">
        <v>3113</v>
      </c>
      <c r="AI286" s="84" t="s">
        <v>3113</v>
      </c>
      <c r="AJ286" s="84" t="s">
        <v>1136</v>
      </c>
      <c r="AK286" s="84" t="s">
        <v>3113</v>
      </c>
    </row>
    <row r="287" spans="1:37" ht="36">
      <c r="A287" s="84">
        <v>282</v>
      </c>
      <c r="B287" s="91" t="s">
        <v>3482</v>
      </c>
      <c r="C287" s="73" t="s">
        <v>351</v>
      </c>
      <c r="D287" s="105" t="s">
        <v>3052</v>
      </c>
      <c r="E287" s="84" t="s">
        <v>3119</v>
      </c>
      <c r="F287" s="84" t="s">
        <v>1639</v>
      </c>
      <c r="G287" s="84" t="s">
        <v>3462</v>
      </c>
      <c r="H287" s="84" t="s">
        <v>3113</v>
      </c>
      <c r="I287" s="84" t="s">
        <v>3113</v>
      </c>
      <c r="J287" s="84" t="s">
        <v>3113</v>
      </c>
      <c r="K287" s="84" t="s">
        <v>3113</v>
      </c>
      <c r="L287" s="87">
        <v>8775000</v>
      </c>
      <c r="M287" s="73">
        <v>1</v>
      </c>
      <c r="N287" s="84" t="s">
        <v>3113</v>
      </c>
      <c r="O287" s="88" t="s">
        <v>352</v>
      </c>
      <c r="P287" s="87"/>
      <c r="Q287" s="73"/>
      <c r="R287" s="87"/>
      <c r="S287" s="73"/>
      <c r="T287" s="73"/>
      <c r="U287" s="73"/>
      <c r="V287" s="73"/>
      <c r="W287" s="84" t="s">
        <v>3113</v>
      </c>
      <c r="X287" s="84" t="s">
        <v>3113</v>
      </c>
      <c r="Y287" s="84" t="s">
        <v>3113</v>
      </c>
      <c r="Z287" s="84" t="s">
        <v>3113</v>
      </c>
      <c r="AA287" s="84" t="s">
        <v>3113</v>
      </c>
      <c r="AB287" s="84" t="s">
        <v>3113</v>
      </c>
      <c r="AC287" s="84" t="s">
        <v>3113</v>
      </c>
      <c r="AD287" s="84" t="s">
        <v>3113</v>
      </c>
      <c r="AE287" s="84" t="s">
        <v>3113</v>
      </c>
      <c r="AF287" s="84" t="s">
        <v>3113</v>
      </c>
      <c r="AG287" s="84" t="s">
        <v>3113</v>
      </c>
      <c r="AH287" s="84" t="s">
        <v>3113</v>
      </c>
      <c r="AI287" s="84" t="s">
        <v>3113</v>
      </c>
      <c r="AJ287" s="84" t="s">
        <v>3113</v>
      </c>
      <c r="AK287" s="84" t="s">
        <v>3113</v>
      </c>
    </row>
    <row r="288" spans="1:37" ht="60">
      <c r="A288" s="84">
        <v>283</v>
      </c>
      <c r="B288" s="91" t="s">
        <v>3482</v>
      </c>
      <c r="C288" s="73" t="s">
        <v>353</v>
      </c>
      <c r="D288" s="24" t="s">
        <v>354</v>
      </c>
      <c r="E288" s="84" t="s">
        <v>355</v>
      </c>
      <c r="F288" s="86" t="s">
        <v>1640</v>
      </c>
      <c r="G288" s="84" t="s">
        <v>1642</v>
      </c>
      <c r="H288" s="84" t="s">
        <v>3113</v>
      </c>
      <c r="I288" s="73" t="s">
        <v>1414</v>
      </c>
      <c r="J288" s="89" t="s">
        <v>1415</v>
      </c>
      <c r="K288" s="88" t="s">
        <v>356</v>
      </c>
      <c r="L288" s="87">
        <v>25000</v>
      </c>
      <c r="M288" s="84" t="s">
        <v>3113</v>
      </c>
      <c r="N288" s="84" t="s">
        <v>3113</v>
      </c>
      <c r="O288" s="88" t="s">
        <v>524</v>
      </c>
      <c r="P288" s="87"/>
      <c r="Q288" s="73"/>
      <c r="R288" s="87"/>
      <c r="S288" s="73"/>
      <c r="T288" s="73"/>
      <c r="U288" s="73"/>
      <c r="V288" s="73"/>
      <c r="W288" s="84" t="s">
        <v>3113</v>
      </c>
      <c r="X288" s="84" t="s">
        <v>3113</v>
      </c>
      <c r="Y288" s="84" t="s">
        <v>3113</v>
      </c>
      <c r="Z288" s="84" t="s">
        <v>3113</v>
      </c>
      <c r="AA288" s="84" t="s">
        <v>3113</v>
      </c>
      <c r="AB288" s="84" t="s">
        <v>3113</v>
      </c>
      <c r="AC288" s="84" t="s">
        <v>3113</v>
      </c>
      <c r="AD288" s="84" t="s">
        <v>3113</v>
      </c>
      <c r="AE288" s="84" t="s">
        <v>3113</v>
      </c>
      <c r="AF288" s="84" t="s">
        <v>3113</v>
      </c>
      <c r="AG288" s="84" t="s">
        <v>3113</v>
      </c>
      <c r="AH288" s="84" t="s">
        <v>3113</v>
      </c>
      <c r="AI288" s="84" t="s">
        <v>3113</v>
      </c>
      <c r="AJ288" s="84" t="s">
        <v>3113</v>
      </c>
      <c r="AK288" s="84" t="s">
        <v>3113</v>
      </c>
    </row>
    <row r="289" spans="1:37" ht="44.25" customHeight="1">
      <c r="A289" s="84">
        <v>284</v>
      </c>
      <c r="B289" s="91" t="s">
        <v>407</v>
      </c>
      <c r="C289" s="73" t="s">
        <v>357</v>
      </c>
      <c r="D289" s="24" t="s">
        <v>358</v>
      </c>
      <c r="E289" s="84" t="s">
        <v>1764</v>
      </c>
      <c r="F289" s="86" t="s">
        <v>1640</v>
      </c>
      <c r="G289" s="84" t="s">
        <v>1642</v>
      </c>
      <c r="H289" s="84" t="s">
        <v>3113</v>
      </c>
      <c r="I289" s="73" t="s">
        <v>2045</v>
      </c>
      <c r="J289" s="89" t="s">
        <v>359</v>
      </c>
      <c r="K289" s="88" t="s">
        <v>360</v>
      </c>
      <c r="L289" s="87">
        <v>182000</v>
      </c>
      <c r="M289" s="73">
        <v>1</v>
      </c>
      <c r="N289" s="87">
        <v>219478</v>
      </c>
      <c r="O289" s="90" t="s">
        <v>361</v>
      </c>
      <c r="P289" s="87"/>
      <c r="Q289" s="73"/>
      <c r="R289" s="87"/>
      <c r="S289" s="73"/>
      <c r="T289" s="73"/>
      <c r="U289" s="73"/>
      <c r="V289" s="73" t="s">
        <v>1402</v>
      </c>
      <c r="W289" s="84" t="s">
        <v>3113</v>
      </c>
      <c r="X289" s="84" t="s">
        <v>3113</v>
      </c>
      <c r="Y289" s="84" t="s">
        <v>3113</v>
      </c>
      <c r="Z289" s="84" t="s">
        <v>3113</v>
      </c>
      <c r="AA289" s="84" t="s">
        <v>3113</v>
      </c>
      <c r="AB289" s="84" t="s">
        <v>3113</v>
      </c>
      <c r="AC289" s="84" t="s">
        <v>3113</v>
      </c>
      <c r="AD289" s="87">
        <v>219478</v>
      </c>
      <c r="AE289" s="84" t="s">
        <v>3113</v>
      </c>
      <c r="AF289" s="84" t="s">
        <v>3113</v>
      </c>
      <c r="AG289" s="84" t="s">
        <v>3113</v>
      </c>
      <c r="AH289" s="84" t="s">
        <v>3113</v>
      </c>
      <c r="AI289" s="84" t="s">
        <v>3113</v>
      </c>
      <c r="AJ289" s="84" t="s">
        <v>1136</v>
      </c>
      <c r="AK289" s="84" t="s">
        <v>3113</v>
      </c>
    </row>
    <row r="290" spans="1:37" ht="52.5" customHeight="1">
      <c r="A290" s="84">
        <v>285</v>
      </c>
      <c r="B290" s="91" t="s">
        <v>3482</v>
      </c>
      <c r="C290" s="73" t="s">
        <v>362</v>
      </c>
      <c r="D290" s="24" t="s">
        <v>363</v>
      </c>
      <c r="E290" s="84" t="s">
        <v>3128</v>
      </c>
      <c r="F290" s="86" t="s">
        <v>1640</v>
      </c>
      <c r="G290" s="84" t="s">
        <v>1642</v>
      </c>
      <c r="H290" s="84" t="s">
        <v>3113</v>
      </c>
      <c r="I290" s="73" t="s">
        <v>337</v>
      </c>
      <c r="J290" s="89" t="s">
        <v>364</v>
      </c>
      <c r="K290" s="138" t="s">
        <v>346</v>
      </c>
      <c r="L290" s="87">
        <v>34426.23</v>
      </c>
      <c r="M290" s="84" t="s">
        <v>3113</v>
      </c>
      <c r="N290" s="84" t="s">
        <v>3113</v>
      </c>
      <c r="O290" s="88" t="s">
        <v>524</v>
      </c>
      <c r="P290" s="87"/>
      <c r="Q290" s="73"/>
      <c r="R290" s="87"/>
      <c r="S290" s="73"/>
      <c r="T290" s="73"/>
      <c r="U290" s="73"/>
      <c r="V290" s="73"/>
      <c r="W290" s="84" t="s">
        <v>3113</v>
      </c>
      <c r="X290" s="84" t="s">
        <v>3113</v>
      </c>
      <c r="Y290" s="84" t="s">
        <v>3113</v>
      </c>
      <c r="Z290" s="84" t="s">
        <v>3113</v>
      </c>
      <c r="AA290" s="84" t="s">
        <v>3113</v>
      </c>
      <c r="AB290" s="84" t="s">
        <v>3113</v>
      </c>
      <c r="AC290" s="84" t="s">
        <v>3113</v>
      </c>
      <c r="AD290" s="84" t="s">
        <v>3113</v>
      </c>
      <c r="AE290" s="84" t="s">
        <v>3113</v>
      </c>
      <c r="AF290" s="84" t="s">
        <v>3113</v>
      </c>
      <c r="AG290" s="84" t="s">
        <v>3113</v>
      </c>
      <c r="AH290" s="84" t="s">
        <v>3113</v>
      </c>
      <c r="AI290" s="84" t="s">
        <v>3113</v>
      </c>
      <c r="AJ290" s="84" t="s">
        <v>3113</v>
      </c>
      <c r="AK290" s="84" t="s">
        <v>3113</v>
      </c>
    </row>
    <row r="291" spans="1:37" ht="77.25" customHeight="1">
      <c r="A291" s="84">
        <v>286</v>
      </c>
      <c r="B291" s="85" t="s">
        <v>1180</v>
      </c>
      <c r="C291" s="73" t="s">
        <v>365</v>
      </c>
      <c r="D291" s="7" t="s">
        <v>366</v>
      </c>
      <c r="E291" s="84" t="s">
        <v>2248</v>
      </c>
      <c r="F291" s="86" t="s">
        <v>1640</v>
      </c>
      <c r="G291" s="84" t="s">
        <v>3100</v>
      </c>
      <c r="H291" s="84" t="s">
        <v>3113</v>
      </c>
      <c r="I291" s="73" t="s">
        <v>308</v>
      </c>
      <c r="J291" s="89" t="s">
        <v>367</v>
      </c>
      <c r="K291" s="88" t="s">
        <v>1714</v>
      </c>
      <c r="L291" s="87">
        <v>78000</v>
      </c>
      <c r="M291" s="73">
        <v>7</v>
      </c>
      <c r="N291" s="98" t="s">
        <v>368</v>
      </c>
      <c r="O291" s="106" t="s">
        <v>369</v>
      </c>
      <c r="P291" s="98" t="s">
        <v>370</v>
      </c>
      <c r="Q291" s="89" t="s">
        <v>371</v>
      </c>
      <c r="R291" s="98" t="s">
        <v>372</v>
      </c>
      <c r="S291" s="89" t="s">
        <v>373</v>
      </c>
      <c r="T291" s="73"/>
      <c r="U291" s="73"/>
      <c r="V291" s="73" t="s">
        <v>534</v>
      </c>
      <c r="W291" s="84" t="s">
        <v>3113</v>
      </c>
      <c r="X291" s="84" t="s">
        <v>3113</v>
      </c>
      <c r="Y291" s="84" t="s">
        <v>3113</v>
      </c>
      <c r="Z291" s="84" t="s">
        <v>3113</v>
      </c>
      <c r="AA291" s="84" t="s">
        <v>3113</v>
      </c>
      <c r="AB291" s="84" t="s">
        <v>3113</v>
      </c>
      <c r="AC291" s="84" t="s">
        <v>3113</v>
      </c>
      <c r="AD291" s="87">
        <f>14496.04+30744</f>
        <v>45240.04</v>
      </c>
      <c r="AE291" s="84" t="s">
        <v>3113</v>
      </c>
      <c r="AF291" s="84" t="s">
        <v>3113</v>
      </c>
      <c r="AG291" s="84" t="s">
        <v>3113</v>
      </c>
      <c r="AH291" s="84" t="s">
        <v>3113</v>
      </c>
      <c r="AI291" s="84" t="s">
        <v>3113</v>
      </c>
      <c r="AJ291" s="84" t="s">
        <v>1136</v>
      </c>
      <c r="AK291" s="84" t="s">
        <v>3113</v>
      </c>
    </row>
    <row r="292" spans="1:37" ht="89.25" customHeight="1">
      <c r="A292" s="84">
        <v>287</v>
      </c>
      <c r="B292" s="85" t="s">
        <v>1180</v>
      </c>
      <c r="C292" s="73" t="s">
        <v>374</v>
      </c>
      <c r="D292" s="4" t="s">
        <v>375</v>
      </c>
      <c r="E292" s="84" t="s">
        <v>2226</v>
      </c>
      <c r="F292" s="86" t="s">
        <v>1640</v>
      </c>
      <c r="G292" s="84" t="s">
        <v>3100</v>
      </c>
      <c r="H292" s="84" t="s">
        <v>3113</v>
      </c>
      <c r="I292" s="73" t="s">
        <v>2080</v>
      </c>
      <c r="J292" s="89" t="s">
        <v>376</v>
      </c>
      <c r="K292" s="88" t="s">
        <v>1714</v>
      </c>
      <c r="L292" s="87">
        <v>25000</v>
      </c>
      <c r="M292" s="73">
        <v>3</v>
      </c>
      <c r="N292" s="87">
        <v>21337.8</v>
      </c>
      <c r="O292" s="90" t="s">
        <v>377</v>
      </c>
      <c r="P292" s="98" t="s">
        <v>711</v>
      </c>
      <c r="Q292" s="89" t="s">
        <v>712</v>
      </c>
      <c r="R292" s="98" t="s">
        <v>713</v>
      </c>
      <c r="S292" s="89" t="s">
        <v>714</v>
      </c>
      <c r="T292" s="73"/>
      <c r="U292" s="73"/>
      <c r="V292" s="73" t="s">
        <v>1447</v>
      </c>
      <c r="W292" s="84" t="s">
        <v>3113</v>
      </c>
      <c r="X292" s="84" t="s">
        <v>3113</v>
      </c>
      <c r="Y292" s="84" t="s">
        <v>3113</v>
      </c>
      <c r="Z292" s="84" t="s">
        <v>3113</v>
      </c>
      <c r="AA292" s="84" t="s">
        <v>3113</v>
      </c>
      <c r="AB292" s="84" t="s">
        <v>3113</v>
      </c>
      <c r="AC292" s="84" t="s">
        <v>3113</v>
      </c>
      <c r="AD292" s="87">
        <v>21337.8</v>
      </c>
      <c r="AE292" s="84" t="s">
        <v>3113</v>
      </c>
      <c r="AF292" s="84" t="s">
        <v>3113</v>
      </c>
      <c r="AG292" s="84" t="s">
        <v>3113</v>
      </c>
      <c r="AH292" s="84" t="s">
        <v>3113</v>
      </c>
      <c r="AI292" s="84" t="s">
        <v>3113</v>
      </c>
      <c r="AJ292" s="84" t="s">
        <v>1136</v>
      </c>
      <c r="AK292" s="84" t="s">
        <v>3113</v>
      </c>
    </row>
    <row r="293" spans="1:37" ht="80.25" customHeight="1">
      <c r="A293" s="84">
        <v>288</v>
      </c>
      <c r="B293" s="91" t="s">
        <v>3482</v>
      </c>
      <c r="C293" s="73" t="s">
        <v>715</v>
      </c>
      <c r="D293" s="105" t="s">
        <v>2369</v>
      </c>
      <c r="E293" s="84" t="s">
        <v>3119</v>
      </c>
      <c r="F293" s="84" t="s">
        <v>1639</v>
      </c>
      <c r="G293" s="84" t="s">
        <v>3462</v>
      </c>
      <c r="H293" s="84" t="s">
        <v>3113</v>
      </c>
      <c r="I293" s="84" t="s">
        <v>3113</v>
      </c>
      <c r="J293" s="84" t="s">
        <v>3113</v>
      </c>
      <c r="K293" s="95" t="s">
        <v>2654</v>
      </c>
      <c r="L293" s="87">
        <v>2459000</v>
      </c>
      <c r="M293" s="73">
        <v>1</v>
      </c>
      <c r="N293" s="84" t="s">
        <v>3113</v>
      </c>
      <c r="O293" s="88" t="s">
        <v>352</v>
      </c>
      <c r="P293" s="87"/>
      <c r="Q293" s="73"/>
      <c r="R293" s="87"/>
      <c r="S293" s="73"/>
      <c r="T293" s="73"/>
      <c r="U293" s="73"/>
      <c r="V293" s="73"/>
      <c r="W293" s="84" t="s">
        <v>3113</v>
      </c>
      <c r="X293" s="84" t="s">
        <v>3113</v>
      </c>
      <c r="Y293" s="84" t="s">
        <v>3113</v>
      </c>
      <c r="Z293" s="84" t="s">
        <v>3113</v>
      </c>
      <c r="AA293" s="84" t="s">
        <v>3113</v>
      </c>
      <c r="AB293" s="84" t="s">
        <v>3113</v>
      </c>
      <c r="AC293" s="84" t="s">
        <v>3113</v>
      </c>
      <c r="AD293" s="84" t="s">
        <v>3113</v>
      </c>
      <c r="AE293" s="84" t="s">
        <v>3113</v>
      </c>
      <c r="AF293" s="84" t="s">
        <v>3113</v>
      </c>
      <c r="AG293" s="84" t="s">
        <v>3113</v>
      </c>
      <c r="AH293" s="84" t="s">
        <v>3113</v>
      </c>
      <c r="AI293" s="84" t="s">
        <v>3113</v>
      </c>
      <c r="AJ293" s="84" t="s">
        <v>3113</v>
      </c>
      <c r="AK293" s="84" t="s">
        <v>3113</v>
      </c>
    </row>
    <row r="294" spans="1:37" ht="35.25" customHeight="1">
      <c r="A294" s="84">
        <v>289</v>
      </c>
      <c r="B294" s="85" t="s">
        <v>1180</v>
      </c>
      <c r="C294" s="73" t="s">
        <v>716</v>
      </c>
      <c r="D294" s="105" t="s">
        <v>717</v>
      </c>
      <c r="E294" s="84">
        <v>18100000</v>
      </c>
      <c r="F294" s="86" t="s">
        <v>1640</v>
      </c>
      <c r="G294" s="84" t="s">
        <v>1642</v>
      </c>
      <c r="H294" s="84" t="s">
        <v>3113</v>
      </c>
      <c r="I294" s="73" t="s">
        <v>308</v>
      </c>
      <c r="J294" s="89" t="s">
        <v>367</v>
      </c>
      <c r="K294" s="88" t="s">
        <v>718</v>
      </c>
      <c r="L294" s="87">
        <v>121900</v>
      </c>
      <c r="M294" s="73">
        <v>1</v>
      </c>
      <c r="N294" s="87">
        <v>148596</v>
      </c>
      <c r="O294" s="90" t="s">
        <v>719</v>
      </c>
      <c r="P294" s="87"/>
      <c r="Q294" s="73"/>
      <c r="R294" s="87"/>
      <c r="S294" s="73"/>
      <c r="T294" s="73"/>
      <c r="U294" s="73"/>
      <c r="V294" s="73" t="s">
        <v>2045</v>
      </c>
      <c r="W294" s="84" t="s">
        <v>3113</v>
      </c>
      <c r="X294" s="84" t="s">
        <v>3113</v>
      </c>
      <c r="Y294" s="84" t="s">
        <v>3113</v>
      </c>
      <c r="Z294" s="84" t="s">
        <v>3113</v>
      </c>
      <c r="AA294" s="84" t="s">
        <v>3113</v>
      </c>
      <c r="AB294" s="84" t="s">
        <v>3113</v>
      </c>
      <c r="AC294" s="84" t="s">
        <v>3113</v>
      </c>
      <c r="AD294" s="87">
        <v>148596</v>
      </c>
      <c r="AE294" s="84" t="s">
        <v>3113</v>
      </c>
      <c r="AF294" s="84" t="s">
        <v>3113</v>
      </c>
      <c r="AG294" s="84" t="s">
        <v>3113</v>
      </c>
      <c r="AH294" s="84" t="s">
        <v>3113</v>
      </c>
      <c r="AI294" s="84" t="s">
        <v>3113</v>
      </c>
      <c r="AJ294" s="84" t="s">
        <v>3118</v>
      </c>
      <c r="AK294" s="84">
        <v>297.19</v>
      </c>
    </row>
    <row r="295" spans="1:37" ht="75.75" customHeight="1">
      <c r="A295" s="84">
        <v>290</v>
      </c>
      <c r="B295" s="85" t="s">
        <v>1180</v>
      </c>
      <c r="C295" s="73" t="s">
        <v>720</v>
      </c>
      <c r="D295" s="7" t="s">
        <v>721</v>
      </c>
      <c r="E295" s="84" t="s">
        <v>4327</v>
      </c>
      <c r="F295" s="86" t="s">
        <v>1640</v>
      </c>
      <c r="G295" s="84" t="s">
        <v>3100</v>
      </c>
      <c r="H295" s="84" t="s">
        <v>3113</v>
      </c>
      <c r="I295" s="73" t="s">
        <v>83</v>
      </c>
      <c r="J295" s="89" t="s">
        <v>722</v>
      </c>
      <c r="K295" s="88" t="s">
        <v>349</v>
      </c>
      <c r="L295" s="87">
        <v>36000</v>
      </c>
      <c r="M295" s="73">
        <v>4</v>
      </c>
      <c r="N295" s="98" t="s">
        <v>723</v>
      </c>
      <c r="O295" s="90" t="s">
        <v>724</v>
      </c>
      <c r="P295" s="98" t="s">
        <v>725</v>
      </c>
      <c r="Q295" s="89" t="s">
        <v>726</v>
      </c>
      <c r="R295" s="98" t="s">
        <v>727</v>
      </c>
      <c r="S295" s="89" t="s">
        <v>728</v>
      </c>
      <c r="T295" s="73"/>
      <c r="U295" s="73"/>
      <c r="V295" s="73"/>
      <c r="W295" s="84" t="s">
        <v>3113</v>
      </c>
      <c r="X295" s="84" t="s">
        <v>3113</v>
      </c>
      <c r="Y295" s="84" t="s">
        <v>3113</v>
      </c>
      <c r="Z295" s="84" t="s">
        <v>3113</v>
      </c>
      <c r="AA295" s="84" t="s">
        <v>3113</v>
      </c>
      <c r="AB295" s="84" t="s">
        <v>3113</v>
      </c>
      <c r="AC295" s="84" t="s">
        <v>3113</v>
      </c>
      <c r="AD295" s="84" t="s">
        <v>3113</v>
      </c>
      <c r="AE295" s="84" t="s">
        <v>3113</v>
      </c>
      <c r="AF295" s="84" t="s">
        <v>3113</v>
      </c>
      <c r="AG295" s="84" t="s">
        <v>3113</v>
      </c>
      <c r="AH295" s="84" t="s">
        <v>3113</v>
      </c>
      <c r="AI295" s="84" t="s">
        <v>3113</v>
      </c>
      <c r="AJ295" s="84" t="s">
        <v>3113</v>
      </c>
      <c r="AK295" s="84" t="s">
        <v>3113</v>
      </c>
    </row>
    <row r="296" spans="1:37" ht="131.25" customHeight="1">
      <c r="A296" s="84">
        <v>291</v>
      </c>
      <c r="B296" s="85" t="s">
        <v>1180</v>
      </c>
      <c r="C296" s="73" t="s">
        <v>729</v>
      </c>
      <c r="D296" s="139" t="s">
        <v>730</v>
      </c>
      <c r="E296" s="84"/>
      <c r="F296" s="86" t="s">
        <v>1640</v>
      </c>
      <c r="G296" s="84" t="s">
        <v>1642</v>
      </c>
      <c r="H296" s="84" t="s">
        <v>3113</v>
      </c>
      <c r="I296" s="73" t="s">
        <v>2045</v>
      </c>
      <c r="J296" s="89" t="s">
        <v>359</v>
      </c>
      <c r="K296" s="110" t="s">
        <v>346</v>
      </c>
      <c r="L296" s="87">
        <v>242059.43</v>
      </c>
      <c r="M296" s="73">
        <v>2</v>
      </c>
      <c r="N296" s="87">
        <v>141166.2</v>
      </c>
      <c r="O296" s="90" t="s">
        <v>731</v>
      </c>
      <c r="P296" s="117" t="s">
        <v>732</v>
      </c>
      <c r="Q296" s="90" t="s">
        <v>733</v>
      </c>
      <c r="R296" s="120">
        <v>141166.2</v>
      </c>
      <c r="S296" s="90" t="s">
        <v>734</v>
      </c>
      <c r="T296" s="73"/>
      <c r="U296" s="73"/>
      <c r="V296" s="73" t="s">
        <v>956</v>
      </c>
      <c r="W296" s="84" t="s">
        <v>3113</v>
      </c>
      <c r="X296" s="84" t="s">
        <v>3113</v>
      </c>
      <c r="Y296" s="84" t="s">
        <v>3113</v>
      </c>
      <c r="Z296" s="84" t="s">
        <v>3113</v>
      </c>
      <c r="AA296" s="84" t="s">
        <v>3113</v>
      </c>
      <c r="AB296" s="84" t="s">
        <v>3113</v>
      </c>
      <c r="AC296" s="84" t="s">
        <v>3113</v>
      </c>
      <c r="AD296" s="87">
        <f>95849.3+45316.9</f>
        <v>141166.2</v>
      </c>
      <c r="AE296" s="84" t="s">
        <v>3113</v>
      </c>
      <c r="AF296" s="84" t="s">
        <v>3113</v>
      </c>
      <c r="AG296" s="84" t="s">
        <v>3113</v>
      </c>
      <c r="AH296" s="84" t="s">
        <v>3113</v>
      </c>
      <c r="AI296" s="84" t="s">
        <v>3113</v>
      </c>
      <c r="AJ296" s="84" t="s">
        <v>1136</v>
      </c>
      <c r="AK296" s="84" t="s">
        <v>3113</v>
      </c>
    </row>
    <row r="297" spans="1:37" ht="35.25" customHeight="1">
      <c r="A297" s="84">
        <v>292</v>
      </c>
      <c r="B297" s="85" t="s">
        <v>1180</v>
      </c>
      <c r="C297" s="73" t="s">
        <v>735</v>
      </c>
      <c r="D297" s="24" t="s">
        <v>736</v>
      </c>
      <c r="E297" s="84" t="s">
        <v>2318</v>
      </c>
      <c r="F297" s="84" t="s">
        <v>1639</v>
      </c>
      <c r="G297" s="84" t="s">
        <v>3462</v>
      </c>
      <c r="H297" s="84" t="s">
        <v>3113</v>
      </c>
      <c r="I297" s="73" t="s">
        <v>337</v>
      </c>
      <c r="J297" s="89" t="s">
        <v>737</v>
      </c>
      <c r="K297" s="88" t="s">
        <v>349</v>
      </c>
      <c r="L297" s="87">
        <v>65000</v>
      </c>
      <c r="M297" s="73">
        <v>1</v>
      </c>
      <c r="N297" s="87">
        <v>75640</v>
      </c>
      <c r="O297" s="90" t="s">
        <v>738</v>
      </c>
      <c r="P297" s="87"/>
      <c r="Q297" s="73"/>
      <c r="R297" s="87"/>
      <c r="S297" s="73"/>
      <c r="T297" s="73"/>
      <c r="U297" s="73"/>
      <c r="V297" s="73" t="s">
        <v>1427</v>
      </c>
      <c r="W297" s="84" t="s">
        <v>3113</v>
      </c>
      <c r="X297" s="84" t="s">
        <v>3113</v>
      </c>
      <c r="Y297" s="84" t="s">
        <v>3113</v>
      </c>
      <c r="Z297" s="84" t="s">
        <v>3113</v>
      </c>
      <c r="AA297" s="84" t="s">
        <v>3113</v>
      </c>
      <c r="AB297" s="84" t="s">
        <v>3113</v>
      </c>
      <c r="AC297" s="84" t="s">
        <v>3113</v>
      </c>
      <c r="AD297" s="87">
        <v>75640</v>
      </c>
      <c r="AE297" s="84" t="s">
        <v>3113</v>
      </c>
      <c r="AF297" s="84" t="s">
        <v>3113</v>
      </c>
      <c r="AG297" s="84" t="s">
        <v>3113</v>
      </c>
      <c r="AH297" s="84" t="s">
        <v>3113</v>
      </c>
      <c r="AI297" s="84" t="s">
        <v>3113</v>
      </c>
      <c r="AJ297" s="84" t="s">
        <v>1136</v>
      </c>
      <c r="AK297" s="84" t="s">
        <v>3113</v>
      </c>
    </row>
    <row r="298" spans="1:37" ht="123.75" customHeight="1">
      <c r="A298" s="84">
        <v>293</v>
      </c>
      <c r="B298" s="91" t="s">
        <v>3482</v>
      </c>
      <c r="C298" s="73" t="s">
        <v>739</v>
      </c>
      <c r="D298" s="29" t="s">
        <v>740</v>
      </c>
      <c r="E298" s="84" t="s">
        <v>3128</v>
      </c>
      <c r="F298" s="86" t="s">
        <v>1640</v>
      </c>
      <c r="G298" s="84" t="s">
        <v>3100</v>
      </c>
      <c r="H298" s="84" t="s">
        <v>3113</v>
      </c>
      <c r="I298" s="73" t="s">
        <v>987</v>
      </c>
      <c r="J298" s="89" t="s">
        <v>741</v>
      </c>
      <c r="K298" s="110" t="s">
        <v>346</v>
      </c>
      <c r="L298" s="87">
        <v>225410</v>
      </c>
      <c r="M298" s="73">
        <v>17</v>
      </c>
      <c r="N298" s="94" t="s">
        <v>3113</v>
      </c>
      <c r="O298" s="88" t="s">
        <v>629</v>
      </c>
      <c r="P298" s="87"/>
      <c r="Q298" s="73"/>
      <c r="R298" s="87"/>
      <c r="S298" s="73"/>
      <c r="T298" s="73"/>
      <c r="U298" s="73"/>
      <c r="V298" s="73"/>
      <c r="W298" s="84" t="s">
        <v>3113</v>
      </c>
      <c r="X298" s="84" t="s">
        <v>3113</v>
      </c>
      <c r="Y298" s="84" t="s">
        <v>3113</v>
      </c>
      <c r="Z298" s="84" t="s">
        <v>3113</v>
      </c>
      <c r="AA298" s="84" t="s">
        <v>3113</v>
      </c>
      <c r="AB298" s="84" t="s">
        <v>3113</v>
      </c>
      <c r="AC298" s="84" t="s">
        <v>3113</v>
      </c>
      <c r="AD298" s="84" t="s">
        <v>3113</v>
      </c>
      <c r="AE298" s="84" t="s">
        <v>3113</v>
      </c>
      <c r="AF298" s="84" t="s">
        <v>3113</v>
      </c>
      <c r="AG298" s="84" t="s">
        <v>3113</v>
      </c>
      <c r="AH298" s="84" t="s">
        <v>3113</v>
      </c>
      <c r="AI298" s="84" t="s">
        <v>3113</v>
      </c>
      <c r="AJ298" s="84" t="s">
        <v>3113</v>
      </c>
      <c r="AK298" s="84" t="s">
        <v>3113</v>
      </c>
    </row>
    <row r="299" spans="1:37" ht="43.5" customHeight="1">
      <c r="A299" s="84">
        <v>294</v>
      </c>
      <c r="B299" s="85" t="s">
        <v>1180</v>
      </c>
      <c r="C299" s="73" t="s">
        <v>742</v>
      </c>
      <c r="D299" s="4" t="s">
        <v>743</v>
      </c>
      <c r="E299" s="84">
        <v>181</v>
      </c>
      <c r="F299" s="86" t="s">
        <v>1640</v>
      </c>
      <c r="G299" s="84" t="s">
        <v>3462</v>
      </c>
      <c r="H299" s="84" t="s">
        <v>3113</v>
      </c>
      <c r="I299" s="73" t="s">
        <v>178</v>
      </c>
      <c r="J299" s="73"/>
      <c r="K299" s="88"/>
      <c r="L299" s="87">
        <v>34200</v>
      </c>
      <c r="M299" s="73">
        <v>1</v>
      </c>
      <c r="N299" s="87">
        <v>41724</v>
      </c>
      <c r="O299" s="90" t="s">
        <v>744</v>
      </c>
      <c r="P299" s="87"/>
      <c r="Q299" s="73"/>
      <c r="R299" s="87"/>
      <c r="S299" s="73"/>
      <c r="T299" s="73"/>
      <c r="U299" s="73"/>
      <c r="V299" s="73" t="s">
        <v>662</v>
      </c>
      <c r="W299" s="84" t="s">
        <v>3113</v>
      </c>
      <c r="X299" s="84" t="s">
        <v>3113</v>
      </c>
      <c r="Y299" s="84" t="s">
        <v>3113</v>
      </c>
      <c r="Z299" s="84" t="s">
        <v>3113</v>
      </c>
      <c r="AA299" s="84" t="s">
        <v>3113</v>
      </c>
      <c r="AB299" s="84" t="s">
        <v>3113</v>
      </c>
      <c r="AC299" s="84" t="s">
        <v>3113</v>
      </c>
      <c r="AD299" s="87">
        <v>41724</v>
      </c>
      <c r="AE299" s="84" t="s">
        <v>3113</v>
      </c>
      <c r="AF299" s="84" t="s">
        <v>3113</v>
      </c>
      <c r="AG299" s="84" t="s">
        <v>3113</v>
      </c>
      <c r="AH299" s="84" t="s">
        <v>3113</v>
      </c>
      <c r="AI299" s="84" t="s">
        <v>3113</v>
      </c>
      <c r="AJ299" s="84" t="s">
        <v>1136</v>
      </c>
      <c r="AK299" s="84" t="s">
        <v>3113</v>
      </c>
    </row>
    <row r="300" spans="1:37" ht="72" customHeight="1">
      <c r="A300" s="84">
        <v>295</v>
      </c>
      <c r="B300" s="85" t="s">
        <v>1180</v>
      </c>
      <c r="C300" s="73" t="s">
        <v>745</v>
      </c>
      <c r="D300" s="4" t="s">
        <v>746</v>
      </c>
      <c r="E300" s="95" t="s">
        <v>747</v>
      </c>
      <c r="F300" s="86" t="s">
        <v>1640</v>
      </c>
      <c r="G300" s="84" t="s">
        <v>3100</v>
      </c>
      <c r="H300" s="84" t="s">
        <v>3113</v>
      </c>
      <c r="I300" s="73" t="s">
        <v>2045</v>
      </c>
      <c r="J300" s="89" t="s">
        <v>748</v>
      </c>
      <c r="K300" s="88" t="s">
        <v>2250</v>
      </c>
      <c r="L300" s="87">
        <v>48000</v>
      </c>
      <c r="M300" s="73">
        <v>2</v>
      </c>
      <c r="N300" s="87">
        <v>22049.67</v>
      </c>
      <c r="O300" s="106" t="s">
        <v>749</v>
      </c>
      <c r="P300" s="98" t="s">
        <v>750</v>
      </c>
      <c r="Q300" s="73" t="s">
        <v>751</v>
      </c>
      <c r="R300" s="98" t="s">
        <v>752</v>
      </c>
      <c r="S300" s="102" t="s">
        <v>753</v>
      </c>
      <c r="T300" s="73"/>
      <c r="U300" s="73"/>
      <c r="V300" s="73"/>
      <c r="W300" s="84" t="s">
        <v>3113</v>
      </c>
      <c r="X300" s="84" t="s">
        <v>3113</v>
      </c>
      <c r="Y300" s="84" t="s">
        <v>3113</v>
      </c>
      <c r="Z300" s="84" t="s">
        <v>3113</v>
      </c>
      <c r="AA300" s="84" t="s">
        <v>3113</v>
      </c>
      <c r="AB300" s="84" t="s">
        <v>3113</v>
      </c>
      <c r="AC300" s="84" t="s">
        <v>3113</v>
      </c>
      <c r="AD300" s="87">
        <v>22049.67</v>
      </c>
      <c r="AE300" s="84" t="s">
        <v>3113</v>
      </c>
      <c r="AF300" s="84" t="s">
        <v>3113</v>
      </c>
      <c r="AG300" s="84" t="s">
        <v>3113</v>
      </c>
      <c r="AH300" s="84" t="s">
        <v>3113</v>
      </c>
      <c r="AI300" s="84" t="s">
        <v>3113</v>
      </c>
      <c r="AJ300" s="84" t="s">
        <v>1136</v>
      </c>
      <c r="AK300" s="84" t="s">
        <v>3113</v>
      </c>
    </row>
    <row r="301" spans="1:37" ht="54" customHeight="1">
      <c r="A301" s="84">
        <v>296</v>
      </c>
      <c r="B301" s="85" t="s">
        <v>1180</v>
      </c>
      <c r="C301" s="73" t="s">
        <v>754</v>
      </c>
      <c r="D301" s="105" t="s">
        <v>755</v>
      </c>
      <c r="E301" s="84"/>
      <c r="F301" s="84" t="s">
        <v>2472</v>
      </c>
      <c r="G301" s="84" t="s">
        <v>1642</v>
      </c>
      <c r="H301" s="84" t="s">
        <v>3113</v>
      </c>
      <c r="I301" s="73" t="s">
        <v>2045</v>
      </c>
      <c r="J301" s="89" t="s">
        <v>756</v>
      </c>
      <c r="K301" s="88" t="s">
        <v>2027</v>
      </c>
      <c r="L301" s="87">
        <v>63948.15</v>
      </c>
      <c r="M301" s="73">
        <v>1</v>
      </c>
      <c r="N301" s="87">
        <v>45140</v>
      </c>
      <c r="O301" s="90" t="s">
        <v>757</v>
      </c>
      <c r="P301" s="87"/>
      <c r="Q301" s="73"/>
      <c r="R301" s="87"/>
      <c r="S301" s="73"/>
      <c r="T301" s="73"/>
      <c r="U301" s="73"/>
      <c r="V301" s="73" t="s">
        <v>758</v>
      </c>
      <c r="W301" s="84" t="s">
        <v>3113</v>
      </c>
      <c r="X301" s="84" t="s">
        <v>3113</v>
      </c>
      <c r="Y301" s="84" t="s">
        <v>3113</v>
      </c>
      <c r="Z301" s="84" t="s">
        <v>3113</v>
      </c>
      <c r="AA301" s="84" t="s">
        <v>3113</v>
      </c>
      <c r="AB301" s="84" t="s">
        <v>3113</v>
      </c>
      <c r="AC301" s="84" t="s">
        <v>3113</v>
      </c>
      <c r="AD301" s="87">
        <v>45140</v>
      </c>
      <c r="AE301" s="84" t="s">
        <v>3113</v>
      </c>
      <c r="AF301" s="84" t="s">
        <v>3113</v>
      </c>
      <c r="AG301" s="84" t="s">
        <v>3113</v>
      </c>
      <c r="AH301" s="84" t="s">
        <v>3113</v>
      </c>
      <c r="AI301" s="84" t="s">
        <v>3113</v>
      </c>
      <c r="AJ301" s="84" t="s">
        <v>1136</v>
      </c>
      <c r="AK301" s="84" t="s">
        <v>3113</v>
      </c>
    </row>
    <row r="302" spans="1:37" ht="75.75" customHeight="1">
      <c r="A302" s="84">
        <v>297</v>
      </c>
      <c r="B302" s="91" t="s">
        <v>3482</v>
      </c>
      <c r="C302" s="73" t="s">
        <v>759</v>
      </c>
      <c r="D302" s="24" t="s">
        <v>760</v>
      </c>
      <c r="E302" s="84" t="s">
        <v>761</v>
      </c>
      <c r="F302" s="86" t="s">
        <v>1640</v>
      </c>
      <c r="G302" s="84" t="s">
        <v>3100</v>
      </c>
      <c r="H302" s="84" t="s">
        <v>3113</v>
      </c>
      <c r="I302" s="73" t="s">
        <v>1414</v>
      </c>
      <c r="J302" s="89" t="s">
        <v>762</v>
      </c>
      <c r="K302" s="138" t="s">
        <v>346</v>
      </c>
      <c r="L302" s="87">
        <v>120700</v>
      </c>
      <c r="M302" s="73">
        <v>1</v>
      </c>
      <c r="N302" s="94" t="s">
        <v>3113</v>
      </c>
      <c r="O302" s="88" t="s">
        <v>629</v>
      </c>
      <c r="P302" s="87"/>
      <c r="Q302" s="73"/>
      <c r="R302" s="87"/>
      <c r="S302" s="73"/>
      <c r="T302" s="73"/>
      <c r="U302" s="73"/>
      <c r="V302" s="73"/>
      <c r="W302" s="84" t="s">
        <v>3113</v>
      </c>
      <c r="X302" s="84" t="s">
        <v>3113</v>
      </c>
      <c r="Y302" s="84" t="s">
        <v>3113</v>
      </c>
      <c r="Z302" s="84" t="s">
        <v>3113</v>
      </c>
      <c r="AA302" s="84" t="s">
        <v>3113</v>
      </c>
      <c r="AB302" s="84" t="s">
        <v>3113</v>
      </c>
      <c r="AC302" s="84" t="s">
        <v>3113</v>
      </c>
      <c r="AD302" s="84" t="s">
        <v>3113</v>
      </c>
      <c r="AE302" s="84" t="s">
        <v>3113</v>
      </c>
      <c r="AF302" s="84" t="s">
        <v>3113</v>
      </c>
      <c r="AG302" s="84" t="s">
        <v>3113</v>
      </c>
      <c r="AH302" s="84" t="s">
        <v>3113</v>
      </c>
      <c r="AI302" s="84" t="s">
        <v>3113</v>
      </c>
      <c r="AJ302" s="84" t="s">
        <v>3113</v>
      </c>
      <c r="AK302" s="84" t="s">
        <v>3113</v>
      </c>
    </row>
    <row r="303" spans="1:37" ht="39" customHeight="1">
      <c r="A303" s="84">
        <v>298</v>
      </c>
      <c r="B303" s="91" t="s">
        <v>3482</v>
      </c>
      <c r="C303" s="73" t="s">
        <v>763</v>
      </c>
      <c r="D303" s="24" t="s">
        <v>764</v>
      </c>
      <c r="E303" s="84" t="s">
        <v>765</v>
      </c>
      <c r="F303" s="86" t="s">
        <v>1640</v>
      </c>
      <c r="G303" s="84" t="s">
        <v>3100</v>
      </c>
      <c r="H303" s="84" t="s">
        <v>3113</v>
      </c>
      <c r="I303" s="73" t="s">
        <v>2045</v>
      </c>
      <c r="J303" s="89" t="s">
        <v>766</v>
      </c>
      <c r="K303" s="88" t="s">
        <v>2250</v>
      </c>
      <c r="L303" s="87">
        <v>151639.34</v>
      </c>
      <c r="M303" s="94" t="s">
        <v>3113</v>
      </c>
      <c r="N303" s="94" t="s">
        <v>3113</v>
      </c>
      <c r="O303" s="88" t="s">
        <v>629</v>
      </c>
      <c r="P303" s="87"/>
      <c r="Q303" s="89"/>
      <c r="R303" s="87"/>
      <c r="S303" s="89"/>
      <c r="T303" s="73"/>
      <c r="U303" s="73"/>
      <c r="V303" s="73"/>
      <c r="W303" s="84" t="s">
        <v>3113</v>
      </c>
      <c r="X303" s="84" t="s">
        <v>3113</v>
      </c>
      <c r="Y303" s="84" t="s">
        <v>3113</v>
      </c>
      <c r="Z303" s="84" t="s">
        <v>3113</v>
      </c>
      <c r="AA303" s="84" t="s">
        <v>3113</v>
      </c>
      <c r="AB303" s="84" t="s">
        <v>3113</v>
      </c>
      <c r="AC303" s="84" t="s">
        <v>3113</v>
      </c>
      <c r="AD303" s="84" t="s">
        <v>3113</v>
      </c>
      <c r="AE303" s="84" t="s">
        <v>3113</v>
      </c>
      <c r="AF303" s="84" t="s">
        <v>3113</v>
      </c>
      <c r="AG303" s="84" t="s">
        <v>3113</v>
      </c>
      <c r="AH303" s="84" t="s">
        <v>3113</v>
      </c>
      <c r="AI303" s="84" t="s">
        <v>3113</v>
      </c>
      <c r="AJ303" s="84" t="s">
        <v>3113</v>
      </c>
      <c r="AK303" s="84" t="s">
        <v>3113</v>
      </c>
    </row>
    <row r="304" spans="1:37" ht="53.25" customHeight="1">
      <c r="A304" s="84">
        <v>299</v>
      </c>
      <c r="B304" s="91" t="s">
        <v>3482</v>
      </c>
      <c r="C304" s="73" t="s">
        <v>767</v>
      </c>
      <c r="D304" s="105" t="s">
        <v>768</v>
      </c>
      <c r="E304" s="84" t="s">
        <v>769</v>
      </c>
      <c r="F304" s="86" t="s">
        <v>1640</v>
      </c>
      <c r="G304" s="84" t="s">
        <v>1642</v>
      </c>
      <c r="H304" s="84" t="s">
        <v>3113</v>
      </c>
      <c r="I304" s="73" t="s">
        <v>758</v>
      </c>
      <c r="J304" s="89" t="s">
        <v>770</v>
      </c>
      <c r="K304" s="140" t="s">
        <v>771</v>
      </c>
      <c r="L304" s="87">
        <v>40983.6</v>
      </c>
      <c r="M304" s="73">
        <v>1</v>
      </c>
      <c r="N304" s="94" t="s">
        <v>3113</v>
      </c>
      <c r="O304" s="88" t="s">
        <v>524</v>
      </c>
      <c r="P304" s="87"/>
      <c r="Q304" s="73"/>
      <c r="R304" s="87"/>
      <c r="S304" s="73"/>
      <c r="T304" s="73"/>
      <c r="U304" s="73"/>
      <c r="V304" s="73"/>
      <c r="W304" s="84" t="s">
        <v>3113</v>
      </c>
      <c r="X304" s="84" t="s">
        <v>3113</v>
      </c>
      <c r="Y304" s="84" t="s">
        <v>3113</v>
      </c>
      <c r="Z304" s="84" t="s">
        <v>3113</v>
      </c>
      <c r="AA304" s="84" t="s">
        <v>3113</v>
      </c>
      <c r="AB304" s="84" t="s">
        <v>3113</v>
      </c>
      <c r="AC304" s="84" t="s">
        <v>3113</v>
      </c>
      <c r="AD304" s="84" t="s">
        <v>3113</v>
      </c>
      <c r="AE304" s="84" t="s">
        <v>3113</v>
      </c>
      <c r="AF304" s="84" t="s">
        <v>3113</v>
      </c>
      <c r="AG304" s="84" t="s">
        <v>3113</v>
      </c>
      <c r="AH304" s="84" t="s">
        <v>3113</v>
      </c>
      <c r="AI304" s="84" t="s">
        <v>3113</v>
      </c>
      <c r="AJ304" s="84" t="s">
        <v>3113</v>
      </c>
      <c r="AK304" s="84" t="s">
        <v>3113</v>
      </c>
    </row>
    <row r="305" spans="1:37" ht="93" customHeight="1">
      <c r="A305" s="84">
        <v>300</v>
      </c>
      <c r="B305" s="85" t="s">
        <v>1180</v>
      </c>
      <c r="C305" s="73" t="s">
        <v>772</v>
      </c>
      <c r="D305" s="141" t="s">
        <v>773</v>
      </c>
      <c r="E305" s="84" t="s">
        <v>3288</v>
      </c>
      <c r="F305" s="86" t="s">
        <v>1640</v>
      </c>
      <c r="G305" s="84" t="s">
        <v>3100</v>
      </c>
      <c r="H305" s="84" t="s">
        <v>3113</v>
      </c>
      <c r="I305" s="73" t="s">
        <v>256</v>
      </c>
      <c r="J305" s="89" t="s">
        <v>774</v>
      </c>
      <c r="K305" s="73" t="s">
        <v>166</v>
      </c>
      <c r="L305" s="87">
        <v>72000</v>
      </c>
      <c r="M305" s="73">
        <v>1</v>
      </c>
      <c r="N305" s="94" t="s">
        <v>3113</v>
      </c>
      <c r="O305" s="88" t="s">
        <v>629</v>
      </c>
      <c r="P305" s="87"/>
      <c r="Q305" s="73"/>
      <c r="R305" s="87"/>
      <c r="S305" s="73"/>
      <c r="T305" s="73"/>
      <c r="U305" s="73"/>
      <c r="V305" s="73"/>
      <c r="W305" s="84" t="s">
        <v>3113</v>
      </c>
      <c r="X305" s="84" t="s">
        <v>3113</v>
      </c>
      <c r="Y305" s="84" t="s">
        <v>3113</v>
      </c>
      <c r="Z305" s="84" t="s">
        <v>3113</v>
      </c>
      <c r="AA305" s="84" t="s">
        <v>3113</v>
      </c>
      <c r="AB305" s="84" t="s">
        <v>3113</v>
      </c>
      <c r="AC305" s="84" t="s">
        <v>3113</v>
      </c>
      <c r="AD305" s="84" t="s">
        <v>3113</v>
      </c>
      <c r="AE305" s="84" t="s">
        <v>3113</v>
      </c>
      <c r="AF305" s="84" t="s">
        <v>3113</v>
      </c>
      <c r="AG305" s="84" t="s">
        <v>3113</v>
      </c>
      <c r="AH305" s="84" t="s">
        <v>3113</v>
      </c>
      <c r="AI305" s="84" t="s">
        <v>3113</v>
      </c>
      <c r="AJ305" s="84" t="s">
        <v>3113</v>
      </c>
      <c r="AK305" s="84" t="s">
        <v>3113</v>
      </c>
    </row>
    <row r="306" spans="1:37" ht="53.25" customHeight="1">
      <c r="A306" s="84">
        <v>301</v>
      </c>
      <c r="B306" s="85" t="s">
        <v>1180</v>
      </c>
      <c r="C306" s="73" t="s">
        <v>775</v>
      </c>
      <c r="D306" s="7" t="s">
        <v>776</v>
      </c>
      <c r="E306" s="95" t="s">
        <v>777</v>
      </c>
      <c r="F306" s="86" t="s">
        <v>1640</v>
      </c>
      <c r="G306" s="84" t="s">
        <v>3100</v>
      </c>
      <c r="H306" s="84" t="s">
        <v>3113</v>
      </c>
      <c r="I306" s="73" t="s">
        <v>1447</v>
      </c>
      <c r="J306" s="89" t="s">
        <v>778</v>
      </c>
      <c r="K306" t="s">
        <v>779</v>
      </c>
      <c r="L306" s="87">
        <v>65000</v>
      </c>
      <c r="M306" s="73">
        <v>3</v>
      </c>
      <c r="N306" s="94" t="s">
        <v>3113</v>
      </c>
      <c r="O306" s="88" t="s">
        <v>629</v>
      </c>
      <c r="P306" s="87"/>
      <c r="Q306" s="73"/>
      <c r="R306" s="87"/>
      <c r="S306" s="73"/>
      <c r="T306" s="73"/>
      <c r="U306" s="73"/>
      <c r="V306" s="73"/>
      <c r="W306" s="84" t="s">
        <v>3113</v>
      </c>
      <c r="X306" s="84" t="s">
        <v>3113</v>
      </c>
      <c r="Y306" s="84" t="s">
        <v>3113</v>
      </c>
      <c r="Z306" s="84" t="s">
        <v>3113</v>
      </c>
      <c r="AA306" s="84" t="s">
        <v>3113</v>
      </c>
      <c r="AB306" s="84" t="s">
        <v>3113</v>
      </c>
      <c r="AC306" s="84" t="s">
        <v>3113</v>
      </c>
      <c r="AD306" s="84" t="s">
        <v>3113</v>
      </c>
      <c r="AE306" s="84" t="s">
        <v>3113</v>
      </c>
      <c r="AF306" s="84" t="s">
        <v>3113</v>
      </c>
      <c r="AG306" s="84" t="s">
        <v>3113</v>
      </c>
      <c r="AH306" s="84" t="s">
        <v>3113</v>
      </c>
      <c r="AI306" s="84" t="s">
        <v>3113</v>
      </c>
      <c r="AJ306" s="84" t="s">
        <v>3113</v>
      </c>
      <c r="AK306" s="84" t="s">
        <v>3113</v>
      </c>
    </row>
    <row r="307" spans="1:37" ht="60">
      <c r="A307" s="84">
        <v>302</v>
      </c>
      <c r="B307" s="91" t="s">
        <v>3482</v>
      </c>
      <c r="C307" s="73" t="s">
        <v>780</v>
      </c>
      <c r="D307" s="7" t="s">
        <v>781</v>
      </c>
      <c r="E307" s="84" t="s">
        <v>1413</v>
      </c>
      <c r="F307" s="84" t="s">
        <v>2472</v>
      </c>
      <c r="G307" s="84" t="s">
        <v>1642</v>
      </c>
      <c r="H307" s="84" t="s">
        <v>3113</v>
      </c>
      <c r="I307" s="73" t="s">
        <v>782</v>
      </c>
      <c r="J307" s="89" t="s">
        <v>783</v>
      </c>
      <c r="K307" t="s">
        <v>779</v>
      </c>
      <c r="L307" s="87">
        <v>188115.44</v>
      </c>
      <c r="M307" s="73">
        <v>9</v>
      </c>
      <c r="N307" s="87">
        <v>82881.07</v>
      </c>
      <c r="O307" s="90" t="s">
        <v>784</v>
      </c>
      <c r="P307" s="87"/>
      <c r="Q307" s="73"/>
      <c r="R307" s="87">
        <v>82881.07</v>
      </c>
      <c r="S307" s="90" t="s">
        <v>785</v>
      </c>
      <c r="T307" s="73"/>
      <c r="U307" s="73"/>
      <c r="V307" s="73" t="s">
        <v>2670</v>
      </c>
      <c r="W307" s="84" t="s">
        <v>3113</v>
      </c>
      <c r="X307" s="84" t="s">
        <v>3113</v>
      </c>
      <c r="Y307" s="84" t="s">
        <v>3113</v>
      </c>
      <c r="Z307" s="84" t="s">
        <v>3113</v>
      </c>
      <c r="AA307" s="84" t="s">
        <v>3113</v>
      </c>
      <c r="AB307" s="84" t="s">
        <v>3113</v>
      </c>
      <c r="AC307" s="84" t="s">
        <v>3113</v>
      </c>
      <c r="AD307" s="87">
        <v>82881.07</v>
      </c>
      <c r="AE307" s="84" t="s">
        <v>3113</v>
      </c>
      <c r="AF307" s="84" t="s">
        <v>3113</v>
      </c>
      <c r="AG307" s="84" t="s">
        <v>3113</v>
      </c>
      <c r="AH307" s="84" t="s">
        <v>3113</v>
      </c>
      <c r="AI307" s="84" t="s">
        <v>3113</v>
      </c>
      <c r="AJ307" s="84" t="s">
        <v>1136</v>
      </c>
      <c r="AK307" s="84" t="s">
        <v>3113</v>
      </c>
    </row>
    <row r="308" spans="1:37" ht="54" customHeight="1">
      <c r="A308" s="84">
        <v>303</v>
      </c>
      <c r="B308" s="91" t="s">
        <v>3482</v>
      </c>
      <c r="C308" s="73" t="s">
        <v>786</v>
      </c>
      <c r="D308" s="7" t="s">
        <v>787</v>
      </c>
      <c r="E308" s="84" t="s">
        <v>1727</v>
      </c>
      <c r="F308" s="86" t="s">
        <v>1640</v>
      </c>
      <c r="G308" s="84" t="s">
        <v>3100</v>
      </c>
      <c r="H308" s="84" t="s">
        <v>3113</v>
      </c>
      <c r="I308" s="73" t="s">
        <v>666</v>
      </c>
      <c r="J308" s="89" t="s">
        <v>788</v>
      </c>
      <c r="K308" s="88" t="s">
        <v>789</v>
      </c>
      <c r="L308" s="87">
        <v>239250</v>
      </c>
      <c r="M308" s="73">
        <v>2</v>
      </c>
      <c r="N308" s="87">
        <v>268400</v>
      </c>
      <c r="O308" s="90" t="s">
        <v>790</v>
      </c>
      <c r="P308" s="87" t="s">
        <v>791</v>
      </c>
      <c r="Q308" s="89" t="s">
        <v>792</v>
      </c>
      <c r="R308" s="87" t="s">
        <v>793</v>
      </c>
      <c r="S308" s="90" t="s">
        <v>794</v>
      </c>
      <c r="T308" s="73"/>
      <c r="U308" s="73"/>
      <c r="V308" s="73" t="s">
        <v>166</v>
      </c>
      <c r="W308" s="84" t="s">
        <v>3113</v>
      </c>
      <c r="X308" s="84" t="s">
        <v>3113</v>
      </c>
      <c r="Y308" s="84" t="s">
        <v>3113</v>
      </c>
      <c r="Z308" s="84" t="s">
        <v>3113</v>
      </c>
      <c r="AA308" s="84" t="s">
        <v>3113</v>
      </c>
      <c r="AB308" s="84" t="s">
        <v>3113</v>
      </c>
      <c r="AC308" s="84" t="s">
        <v>3113</v>
      </c>
      <c r="AD308" s="87">
        <v>268400</v>
      </c>
      <c r="AE308" s="84" t="s">
        <v>3113</v>
      </c>
      <c r="AF308" s="84" t="s">
        <v>3113</v>
      </c>
      <c r="AG308" s="84" t="s">
        <v>3113</v>
      </c>
      <c r="AH308" s="84" t="s">
        <v>3113</v>
      </c>
      <c r="AI308" s="84" t="s">
        <v>3113</v>
      </c>
      <c r="AJ308" s="84" t="s">
        <v>1136</v>
      </c>
      <c r="AK308" s="84" t="s">
        <v>3113</v>
      </c>
    </row>
    <row r="309" spans="1:37" ht="126" customHeight="1">
      <c r="A309" s="84">
        <v>304</v>
      </c>
      <c r="B309" s="85" t="s">
        <v>1180</v>
      </c>
      <c r="C309" s="73" t="s">
        <v>795</v>
      </c>
      <c r="D309" s="7" t="s">
        <v>796</v>
      </c>
      <c r="E309" s="84" t="s">
        <v>797</v>
      </c>
      <c r="F309" s="86" t="s">
        <v>1640</v>
      </c>
      <c r="G309" s="84" t="s">
        <v>1642</v>
      </c>
      <c r="H309" s="84" t="s">
        <v>3113</v>
      </c>
      <c r="I309" s="73" t="s">
        <v>758</v>
      </c>
      <c r="J309" s="89" t="s">
        <v>798</v>
      </c>
      <c r="K309" s="88" t="s">
        <v>166</v>
      </c>
      <c r="L309" s="87">
        <v>240018.57</v>
      </c>
      <c r="M309" s="73">
        <v>6</v>
      </c>
      <c r="N309" s="98" t="s">
        <v>799</v>
      </c>
      <c r="O309" s="106" t="s">
        <v>800</v>
      </c>
      <c r="P309" s="98" t="s">
        <v>801</v>
      </c>
      <c r="Q309" s="89" t="s">
        <v>802</v>
      </c>
      <c r="R309" s="98" t="s">
        <v>799</v>
      </c>
      <c r="S309" s="89" t="s">
        <v>803</v>
      </c>
      <c r="T309" s="73"/>
      <c r="U309" s="73"/>
      <c r="V309" s="89" t="s">
        <v>804</v>
      </c>
      <c r="W309" s="84" t="s">
        <v>3113</v>
      </c>
      <c r="X309" s="84" t="s">
        <v>3113</v>
      </c>
      <c r="Y309" s="84" t="s">
        <v>3113</v>
      </c>
      <c r="Z309" s="84" t="s">
        <v>3113</v>
      </c>
      <c r="AA309" s="84" t="s">
        <v>3113</v>
      </c>
      <c r="AB309" s="84" t="s">
        <v>3113</v>
      </c>
      <c r="AC309" s="84" t="s">
        <v>3113</v>
      </c>
      <c r="AD309" s="87">
        <f>60785.25+189264.7+14703.44</f>
        <v>264753.39</v>
      </c>
      <c r="AE309" s="84" t="s">
        <v>3113</v>
      </c>
      <c r="AF309" s="84" t="s">
        <v>3113</v>
      </c>
      <c r="AG309" s="84" t="s">
        <v>3113</v>
      </c>
      <c r="AH309" s="84" t="s">
        <v>3113</v>
      </c>
      <c r="AI309" s="84" t="s">
        <v>3113</v>
      </c>
      <c r="AJ309" s="84" t="s">
        <v>1136</v>
      </c>
      <c r="AK309" s="84" t="s">
        <v>3113</v>
      </c>
    </row>
    <row r="310" spans="1:37" ht="66" customHeight="1">
      <c r="A310" s="84">
        <v>305</v>
      </c>
      <c r="B310" s="85" t="s">
        <v>1180</v>
      </c>
      <c r="C310" s="73" t="s">
        <v>805</v>
      </c>
      <c r="D310" s="7" t="s">
        <v>806</v>
      </c>
      <c r="E310" s="84" t="s">
        <v>807</v>
      </c>
      <c r="F310" s="86" t="s">
        <v>1640</v>
      </c>
      <c r="G310" s="84" t="s">
        <v>3100</v>
      </c>
      <c r="H310" s="84" t="s">
        <v>3113</v>
      </c>
      <c r="I310" s="73" t="s">
        <v>256</v>
      </c>
      <c r="J310" s="89" t="s">
        <v>808</v>
      </c>
      <c r="K310" s="88" t="s">
        <v>166</v>
      </c>
      <c r="L310" s="87">
        <v>44000</v>
      </c>
      <c r="M310" s="73">
        <v>6</v>
      </c>
      <c r="N310" s="98" t="s">
        <v>809</v>
      </c>
      <c r="O310" s="113" t="s">
        <v>810</v>
      </c>
      <c r="P310" s="118" t="s">
        <v>811</v>
      </c>
      <c r="Q310" s="100" t="s">
        <v>812</v>
      </c>
      <c r="R310" s="118" t="s">
        <v>813</v>
      </c>
      <c r="S310" s="89" t="s">
        <v>814</v>
      </c>
      <c r="T310" s="73"/>
      <c r="U310" s="73"/>
      <c r="V310" s="73"/>
      <c r="W310" s="84" t="s">
        <v>3113</v>
      </c>
      <c r="X310" s="84" t="s">
        <v>3113</v>
      </c>
      <c r="Y310" s="84" t="s">
        <v>3113</v>
      </c>
      <c r="Z310" s="84" t="s">
        <v>3113</v>
      </c>
      <c r="AA310" s="84" t="s">
        <v>3113</v>
      </c>
      <c r="AB310" s="84" t="s">
        <v>3113</v>
      </c>
      <c r="AC310" s="84" t="s">
        <v>3113</v>
      </c>
      <c r="AD310" s="87">
        <f>16000+5443.1</f>
        <v>21443.1</v>
      </c>
      <c r="AE310" s="84" t="s">
        <v>3113</v>
      </c>
      <c r="AF310" s="84" t="s">
        <v>3113</v>
      </c>
      <c r="AG310" s="84" t="s">
        <v>3113</v>
      </c>
      <c r="AH310" s="84" t="s">
        <v>3113</v>
      </c>
      <c r="AI310" s="84" t="s">
        <v>3113</v>
      </c>
      <c r="AJ310" s="84" t="s">
        <v>1136</v>
      </c>
      <c r="AK310" s="84" t="s">
        <v>3113</v>
      </c>
    </row>
    <row r="311" spans="1:37" ht="48">
      <c r="A311" s="84">
        <v>306</v>
      </c>
      <c r="B311" s="91" t="s">
        <v>3482</v>
      </c>
      <c r="C311" s="73" t="s">
        <v>815</v>
      </c>
      <c r="D311" s="7" t="s">
        <v>816</v>
      </c>
      <c r="E311" s="84" t="s">
        <v>2033</v>
      </c>
      <c r="F311" s="86" t="s">
        <v>1640</v>
      </c>
      <c r="G311" s="84" t="s">
        <v>3100</v>
      </c>
      <c r="H311" s="84" t="s">
        <v>3113</v>
      </c>
      <c r="I311" s="73" t="s">
        <v>1447</v>
      </c>
      <c r="J311" s="89" t="s">
        <v>817</v>
      </c>
      <c r="K311" s="88" t="s">
        <v>349</v>
      </c>
      <c r="L311" s="87">
        <v>36934.43</v>
      </c>
      <c r="M311" s="73">
        <v>3</v>
      </c>
      <c r="N311" s="87">
        <v>36840.34</v>
      </c>
      <c r="O311" s="90" t="s">
        <v>818</v>
      </c>
      <c r="P311" s="87">
        <v>38142.08</v>
      </c>
      <c r="Q311" s="73" t="s">
        <v>819</v>
      </c>
      <c r="R311" s="87">
        <v>36840.34</v>
      </c>
      <c r="S311" s="90" t="s">
        <v>2848</v>
      </c>
      <c r="T311" s="73"/>
      <c r="U311" s="73"/>
      <c r="V311" s="73" t="s">
        <v>956</v>
      </c>
      <c r="W311" s="84" t="s">
        <v>3113</v>
      </c>
      <c r="X311" s="84" t="s">
        <v>3113</v>
      </c>
      <c r="Y311" s="84" t="s">
        <v>3113</v>
      </c>
      <c r="Z311" s="84" t="s">
        <v>3113</v>
      </c>
      <c r="AA311" s="84" t="s">
        <v>3113</v>
      </c>
      <c r="AB311" s="84" t="s">
        <v>3113</v>
      </c>
      <c r="AC311" s="84" t="s">
        <v>3113</v>
      </c>
      <c r="AD311" s="87">
        <v>36840.34</v>
      </c>
      <c r="AE311" s="84" t="s">
        <v>3113</v>
      </c>
      <c r="AF311" s="84" t="s">
        <v>3113</v>
      </c>
      <c r="AG311" s="84" t="s">
        <v>3113</v>
      </c>
      <c r="AH311" s="84" t="s">
        <v>3113</v>
      </c>
      <c r="AI311" s="84" t="s">
        <v>3113</v>
      </c>
      <c r="AJ311" s="84" t="s">
        <v>1136</v>
      </c>
      <c r="AK311" s="84" t="s">
        <v>3113</v>
      </c>
    </row>
    <row r="312" spans="1:37" ht="36">
      <c r="A312" s="84">
        <v>307</v>
      </c>
      <c r="B312" s="91" t="s">
        <v>3482</v>
      </c>
      <c r="C312" s="73" t="s">
        <v>820</v>
      </c>
      <c r="D312" s="7" t="s">
        <v>821</v>
      </c>
      <c r="E312" s="84" t="s">
        <v>822</v>
      </c>
      <c r="F312" s="86" t="s">
        <v>1640</v>
      </c>
      <c r="G312" s="84" t="s">
        <v>3100</v>
      </c>
      <c r="H312" s="84" t="s">
        <v>3113</v>
      </c>
      <c r="I312" s="73" t="s">
        <v>231</v>
      </c>
      <c r="J312" s="89" t="s">
        <v>823</v>
      </c>
      <c r="K312" s="88" t="s">
        <v>824</v>
      </c>
      <c r="L312" s="87">
        <v>38491.8</v>
      </c>
      <c r="M312" s="73">
        <v>3</v>
      </c>
      <c r="N312" s="87">
        <v>34569.92</v>
      </c>
      <c r="O312" s="90" t="s">
        <v>825</v>
      </c>
      <c r="P312" s="87">
        <v>42541.4</v>
      </c>
      <c r="Q312" s="73" t="s">
        <v>826</v>
      </c>
      <c r="R312" s="87">
        <v>30866</v>
      </c>
      <c r="S312" s="73" t="s">
        <v>827</v>
      </c>
      <c r="T312" s="73"/>
      <c r="U312" s="73"/>
      <c r="V312" s="73" t="s">
        <v>956</v>
      </c>
      <c r="W312" s="84" t="s">
        <v>3113</v>
      </c>
      <c r="X312" s="84" t="s">
        <v>3113</v>
      </c>
      <c r="Y312" s="84" t="s">
        <v>3113</v>
      </c>
      <c r="Z312" s="84" t="s">
        <v>3113</v>
      </c>
      <c r="AA312" s="84" t="s">
        <v>3113</v>
      </c>
      <c r="AB312" s="84" t="s">
        <v>3113</v>
      </c>
      <c r="AC312" s="84" t="s">
        <v>3113</v>
      </c>
      <c r="AD312" s="87">
        <v>34569.92</v>
      </c>
      <c r="AE312" s="84" t="s">
        <v>3113</v>
      </c>
      <c r="AF312" s="84" t="s">
        <v>3113</v>
      </c>
      <c r="AG312" s="84" t="s">
        <v>3113</v>
      </c>
      <c r="AH312" s="84" t="s">
        <v>3113</v>
      </c>
      <c r="AI312" s="84" t="s">
        <v>3113</v>
      </c>
      <c r="AJ312" s="84" t="s">
        <v>1136</v>
      </c>
      <c r="AK312" s="84">
        <v>518.55</v>
      </c>
    </row>
    <row r="313" spans="1:37" ht="84">
      <c r="A313" s="84">
        <v>308</v>
      </c>
      <c r="B313" s="91" t="s">
        <v>3482</v>
      </c>
      <c r="C313" s="73" t="s">
        <v>828</v>
      </c>
      <c r="D313" s="7" t="s">
        <v>829</v>
      </c>
      <c r="E313" s="84" t="s">
        <v>3157</v>
      </c>
      <c r="F313" s="86" t="s">
        <v>1640</v>
      </c>
      <c r="G313" s="84" t="s">
        <v>3100</v>
      </c>
      <c r="H313" s="84" t="s">
        <v>3113</v>
      </c>
      <c r="I313" s="73" t="s">
        <v>256</v>
      </c>
      <c r="J313" s="89" t="s">
        <v>830</v>
      </c>
      <c r="K313" s="88" t="s">
        <v>831</v>
      </c>
      <c r="L313" s="87">
        <v>230000</v>
      </c>
      <c r="M313" s="73">
        <v>2</v>
      </c>
      <c r="N313" s="87">
        <v>277306</v>
      </c>
      <c r="O313" s="90" t="s">
        <v>832</v>
      </c>
      <c r="P313" s="87">
        <v>280575.6</v>
      </c>
      <c r="Q313" s="73" t="s">
        <v>833</v>
      </c>
      <c r="R313" s="87">
        <v>277306</v>
      </c>
      <c r="S313" s="90" t="s">
        <v>834</v>
      </c>
      <c r="T313" s="73"/>
      <c r="U313" s="73"/>
      <c r="V313" s="73" t="s">
        <v>1277</v>
      </c>
      <c r="W313" s="84" t="s">
        <v>3113</v>
      </c>
      <c r="X313" s="84" t="s">
        <v>3113</v>
      </c>
      <c r="Y313" s="84" t="s">
        <v>3113</v>
      </c>
      <c r="Z313" s="84" t="s">
        <v>3113</v>
      </c>
      <c r="AA313" s="84" t="s">
        <v>3113</v>
      </c>
      <c r="AB313" s="84" t="s">
        <v>3113</v>
      </c>
      <c r="AC313" s="84" t="s">
        <v>3113</v>
      </c>
      <c r="AD313" s="87">
        <v>277306</v>
      </c>
      <c r="AE313" s="84" t="s">
        <v>3113</v>
      </c>
      <c r="AF313" s="84" t="s">
        <v>3113</v>
      </c>
      <c r="AG313" s="84" t="s">
        <v>3113</v>
      </c>
      <c r="AH313" s="84" t="s">
        <v>3113</v>
      </c>
      <c r="AI313" s="84" t="s">
        <v>3113</v>
      </c>
      <c r="AJ313" s="84" t="s">
        <v>1136</v>
      </c>
      <c r="AK313" s="84" t="s">
        <v>3113</v>
      </c>
    </row>
    <row r="314" spans="1:37" ht="54" customHeight="1">
      <c r="A314" s="84">
        <v>309</v>
      </c>
      <c r="B314" s="91" t="s">
        <v>3482</v>
      </c>
      <c r="C314" s="73" t="s">
        <v>835</v>
      </c>
      <c r="D314" s="7" t="s">
        <v>836</v>
      </c>
      <c r="E314" s="84" t="s">
        <v>3184</v>
      </c>
      <c r="F314" s="86" t="s">
        <v>1640</v>
      </c>
      <c r="G314" s="84" t="s">
        <v>3100</v>
      </c>
      <c r="H314" s="84" t="s">
        <v>3113</v>
      </c>
      <c r="I314" s="73" t="s">
        <v>1298</v>
      </c>
      <c r="J314" s="89" t="s">
        <v>837</v>
      </c>
      <c r="K314" s="88" t="s">
        <v>838</v>
      </c>
      <c r="L314" s="87">
        <v>221311.48</v>
      </c>
      <c r="M314" s="73">
        <v>2</v>
      </c>
      <c r="N314" s="87">
        <v>130508.28</v>
      </c>
      <c r="O314" s="90" t="s">
        <v>839</v>
      </c>
      <c r="P314" s="87">
        <v>151325.7</v>
      </c>
      <c r="Q314" s="89" t="s">
        <v>840</v>
      </c>
      <c r="R314" s="87">
        <v>130508.28</v>
      </c>
      <c r="S314" s="121" t="s">
        <v>841</v>
      </c>
      <c r="T314" s="73"/>
      <c r="U314" s="73"/>
      <c r="V314" s="73" t="s">
        <v>1427</v>
      </c>
      <c r="W314" s="84" t="s">
        <v>3113</v>
      </c>
      <c r="X314" s="84" t="s">
        <v>3113</v>
      </c>
      <c r="Y314" s="84" t="s">
        <v>3113</v>
      </c>
      <c r="Z314" s="84" t="s">
        <v>3113</v>
      </c>
      <c r="AA314" s="84" t="s">
        <v>3113</v>
      </c>
      <c r="AB314" s="84" t="s">
        <v>3113</v>
      </c>
      <c r="AC314" s="84" t="s">
        <v>3113</v>
      </c>
      <c r="AD314" s="87">
        <v>130508.28</v>
      </c>
      <c r="AE314" s="84" t="s">
        <v>3113</v>
      </c>
      <c r="AF314" s="84" t="s">
        <v>3113</v>
      </c>
      <c r="AG314" s="84" t="s">
        <v>3113</v>
      </c>
      <c r="AH314" s="84" t="s">
        <v>3113</v>
      </c>
      <c r="AI314" s="84" t="s">
        <v>3113</v>
      </c>
      <c r="AJ314" s="84" t="s">
        <v>1136</v>
      </c>
      <c r="AK314" s="84" t="s">
        <v>3113</v>
      </c>
    </row>
    <row r="315" spans="1:37" ht="262.5" customHeight="1">
      <c r="A315" s="84">
        <v>310</v>
      </c>
      <c r="B315" s="85" t="s">
        <v>1180</v>
      </c>
      <c r="C315" s="73" t="s">
        <v>842</v>
      </c>
      <c r="D315" s="142" t="s">
        <v>843</v>
      </c>
      <c r="E315" s="95" t="s">
        <v>844</v>
      </c>
      <c r="F315" s="86" t="s">
        <v>1640</v>
      </c>
      <c r="G315" s="84" t="s">
        <v>1642</v>
      </c>
      <c r="H315" s="84" t="s">
        <v>3113</v>
      </c>
      <c r="I315" s="73" t="s">
        <v>758</v>
      </c>
      <c r="J315" s="89" t="s">
        <v>845</v>
      </c>
      <c r="K315" s="88" t="s">
        <v>846</v>
      </c>
      <c r="L315" s="87">
        <v>228200</v>
      </c>
      <c r="M315" s="73">
        <v>6</v>
      </c>
      <c r="N315" s="127" t="s">
        <v>847</v>
      </c>
      <c r="O315" s="90" t="s">
        <v>848</v>
      </c>
      <c r="P315" s="128" t="s">
        <v>849</v>
      </c>
      <c r="Q315" s="90" t="s">
        <v>850</v>
      </c>
      <c r="R315" s="143" t="s">
        <v>851</v>
      </c>
      <c r="S315" s="90" t="s">
        <v>852</v>
      </c>
      <c r="T315" s="73"/>
      <c r="U315" s="73"/>
      <c r="V315" s="73" t="s">
        <v>956</v>
      </c>
      <c r="W315" s="84" t="s">
        <v>3113</v>
      </c>
      <c r="X315" s="84" t="s">
        <v>3113</v>
      </c>
      <c r="Y315" s="84" t="s">
        <v>3113</v>
      </c>
      <c r="Z315" s="84" t="s">
        <v>3113</v>
      </c>
      <c r="AA315" s="84" t="s">
        <v>3113</v>
      </c>
      <c r="AB315" s="84" t="s">
        <v>3113</v>
      </c>
      <c r="AC315" s="84" t="s">
        <v>3113</v>
      </c>
      <c r="AD315" s="87">
        <f>50098.4+45795.16+36470+79352+21183.58</f>
        <v>232899.14</v>
      </c>
      <c r="AE315" s="84" t="s">
        <v>3113</v>
      </c>
      <c r="AF315" s="84" t="s">
        <v>3113</v>
      </c>
      <c r="AG315" s="84" t="s">
        <v>3113</v>
      </c>
      <c r="AH315" s="84" t="s">
        <v>3113</v>
      </c>
      <c r="AI315" s="84" t="s">
        <v>3113</v>
      </c>
      <c r="AJ315" s="84" t="s">
        <v>1136</v>
      </c>
      <c r="AK315" s="84" t="s">
        <v>3113</v>
      </c>
    </row>
    <row r="316" spans="1:37" ht="94.5" customHeight="1">
      <c r="A316" s="84">
        <v>311</v>
      </c>
      <c r="B316" s="91" t="s">
        <v>3482</v>
      </c>
      <c r="C316" s="73" t="s">
        <v>853</v>
      </c>
      <c r="D316" s="4" t="s">
        <v>854</v>
      </c>
      <c r="E316" s="84" t="s">
        <v>3042</v>
      </c>
      <c r="F316" s="86" t="s">
        <v>1640</v>
      </c>
      <c r="G316" s="84" t="s">
        <v>1642</v>
      </c>
      <c r="H316" s="84" t="s">
        <v>3113</v>
      </c>
      <c r="I316" s="73" t="s">
        <v>1298</v>
      </c>
      <c r="J316" s="89" t="s">
        <v>855</v>
      </c>
      <c r="K316" s="88" t="s">
        <v>2030</v>
      </c>
      <c r="L316" s="87">
        <v>124590</v>
      </c>
      <c r="M316" s="73">
        <v>4</v>
      </c>
      <c r="N316" s="98" t="s">
        <v>856</v>
      </c>
      <c r="O316" s="90" t="s">
        <v>857</v>
      </c>
      <c r="P316" s="98" t="s">
        <v>858</v>
      </c>
      <c r="Q316" s="89" t="s">
        <v>859</v>
      </c>
      <c r="R316" s="98" t="s">
        <v>860</v>
      </c>
      <c r="S316" s="89" t="s">
        <v>861</v>
      </c>
      <c r="T316" s="73"/>
      <c r="U316" s="73"/>
      <c r="V316" s="73" t="s">
        <v>166</v>
      </c>
      <c r="W316" s="84" t="s">
        <v>3113</v>
      </c>
      <c r="X316" s="84" t="s">
        <v>3113</v>
      </c>
      <c r="Y316" s="84" t="s">
        <v>3113</v>
      </c>
      <c r="Z316" s="84" t="s">
        <v>3113</v>
      </c>
      <c r="AA316" s="84" t="s">
        <v>3113</v>
      </c>
      <c r="AB316" s="84" t="s">
        <v>3113</v>
      </c>
      <c r="AC316" s="84" t="s">
        <v>3113</v>
      </c>
      <c r="AD316" s="87">
        <v>84180</v>
      </c>
      <c r="AE316" s="84" t="s">
        <v>3113</v>
      </c>
      <c r="AF316" s="84" t="s">
        <v>3113</v>
      </c>
      <c r="AG316" s="84" t="s">
        <v>3113</v>
      </c>
      <c r="AH316" s="84" t="s">
        <v>3113</v>
      </c>
      <c r="AI316" s="84" t="s">
        <v>3113</v>
      </c>
      <c r="AJ316" s="84" t="s">
        <v>1136</v>
      </c>
      <c r="AK316" s="84" t="s">
        <v>3113</v>
      </c>
    </row>
    <row r="317" spans="1:37" ht="105.75" customHeight="1">
      <c r="A317" s="84">
        <v>312</v>
      </c>
      <c r="B317" s="91" t="s">
        <v>3482</v>
      </c>
      <c r="C317" s="73" t="s">
        <v>862</v>
      </c>
      <c r="D317" s="105" t="s">
        <v>863</v>
      </c>
      <c r="E317" s="84" t="s">
        <v>1455</v>
      </c>
      <c r="F317" s="86" t="s">
        <v>1640</v>
      </c>
      <c r="G317" s="84" t="s">
        <v>1642</v>
      </c>
      <c r="H317" s="84" t="s">
        <v>3113</v>
      </c>
      <c r="I317" s="73" t="s">
        <v>864</v>
      </c>
      <c r="J317" s="89" t="s">
        <v>865</v>
      </c>
      <c r="K317" s="88" t="s">
        <v>866</v>
      </c>
      <c r="L317" s="87">
        <v>42500</v>
      </c>
      <c r="M317" s="73">
        <v>1</v>
      </c>
      <c r="N317" s="87">
        <v>37063.6</v>
      </c>
      <c r="O317" s="90" t="s">
        <v>867</v>
      </c>
      <c r="P317" s="87"/>
      <c r="Q317" s="73"/>
      <c r="R317" s="87"/>
      <c r="S317" s="73"/>
      <c r="T317" s="73"/>
      <c r="U317" s="73"/>
      <c r="V317" s="73" t="s">
        <v>1423</v>
      </c>
      <c r="W317" s="84" t="s">
        <v>3113</v>
      </c>
      <c r="X317" s="84" t="s">
        <v>3113</v>
      </c>
      <c r="Y317" s="84" t="s">
        <v>3113</v>
      </c>
      <c r="Z317" s="84" t="s">
        <v>3113</v>
      </c>
      <c r="AA317" s="84" t="s">
        <v>3113</v>
      </c>
      <c r="AB317" s="84" t="s">
        <v>3113</v>
      </c>
      <c r="AC317" s="84" t="s">
        <v>3113</v>
      </c>
      <c r="AD317" s="87">
        <v>37063.6</v>
      </c>
      <c r="AE317" s="84" t="s">
        <v>3113</v>
      </c>
      <c r="AF317" s="84" t="s">
        <v>3113</v>
      </c>
      <c r="AG317" s="84" t="s">
        <v>3113</v>
      </c>
      <c r="AH317" s="84" t="s">
        <v>3113</v>
      </c>
      <c r="AI317" s="84" t="s">
        <v>3113</v>
      </c>
      <c r="AJ317" s="84" t="s">
        <v>1136</v>
      </c>
      <c r="AK317" s="84">
        <v>166.79</v>
      </c>
    </row>
    <row r="318" spans="1:37" ht="42" customHeight="1">
      <c r="A318" s="84">
        <v>313</v>
      </c>
      <c r="B318" s="85" t="s">
        <v>1180</v>
      </c>
      <c r="C318" s="73" t="s">
        <v>868</v>
      </c>
      <c r="D318" s="24" t="s">
        <v>869</v>
      </c>
      <c r="E318" s="84" t="s">
        <v>1895</v>
      </c>
      <c r="F318" s="86" t="s">
        <v>1640</v>
      </c>
      <c r="G318" s="84" t="s">
        <v>3100</v>
      </c>
      <c r="H318" s="84" t="s">
        <v>3113</v>
      </c>
      <c r="I318" s="73" t="s">
        <v>1434</v>
      </c>
      <c r="J318" s="89" t="s">
        <v>870</v>
      </c>
      <c r="K318" s="123" t="s">
        <v>956</v>
      </c>
      <c r="L318" s="87">
        <v>71508.2</v>
      </c>
      <c r="M318" s="73"/>
      <c r="N318" s="87"/>
      <c r="O318" s="88" t="s">
        <v>629</v>
      </c>
      <c r="P318" s="87"/>
      <c r="Q318" s="73"/>
      <c r="R318" s="87"/>
      <c r="S318" s="73"/>
      <c r="T318" s="73"/>
      <c r="U318" s="73"/>
      <c r="V318" s="73"/>
      <c r="W318" s="84" t="s">
        <v>3113</v>
      </c>
      <c r="X318" s="84" t="s">
        <v>3113</v>
      </c>
      <c r="Y318" s="84" t="s">
        <v>3113</v>
      </c>
      <c r="Z318" s="84" t="s">
        <v>3113</v>
      </c>
      <c r="AA318" s="84" t="s">
        <v>3113</v>
      </c>
      <c r="AB318" s="84" t="s">
        <v>3113</v>
      </c>
      <c r="AC318" s="84" t="s">
        <v>3113</v>
      </c>
      <c r="AD318" s="84" t="s">
        <v>3113</v>
      </c>
      <c r="AE318" s="84" t="s">
        <v>3113</v>
      </c>
      <c r="AF318" s="84" t="s">
        <v>3113</v>
      </c>
      <c r="AG318" s="84" t="s">
        <v>3113</v>
      </c>
      <c r="AH318" s="84" t="s">
        <v>3113</v>
      </c>
      <c r="AI318" s="84" t="s">
        <v>3113</v>
      </c>
      <c r="AJ318" s="84" t="s">
        <v>3113</v>
      </c>
      <c r="AK318" s="84" t="s">
        <v>3113</v>
      </c>
    </row>
    <row r="319" spans="1:37" ht="41.25" customHeight="1">
      <c r="A319" s="84">
        <v>314</v>
      </c>
      <c r="B319" s="85" t="s">
        <v>1180</v>
      </c>
      <c r="C319" s="73" t="s">
        <v>871</v>
      </c>
      <c r="D319" s="105" t="s">
        <v>872</v>
      </c>
      <c r="E319" s="84" t="s">
        <v>3081</v>
      </c>
      <c r="F319" s="84" t="s">
        <v>1639</v>
      </c>
      <c r="G319" s="84" t="s">
        <v>3462</v>
      </c>
      <c r="H319" s="84" t="s">
        <v>3113</v>
      </c>
      <c r="I319" s="73" t="s">
        <v>231</v>
      </c>
      <c r="J319" s="89" t="s">
        <v>823</v>
      </c>
      <c r="K319" s="88" t="s">
        <v>1535</v>
      </c>
      <c r="L319" s="87">
        <v>70000</v>
      </c>
      <c r="M319" s="73">
        <v>1</v>
      </c>
      <c r="N319" s="87"/>
      <c r="O319" s="106" t="s">
        <v>873</v>
      </c>
      <c r="P319" s="87"/>
      <c r="Q319" s="73"/>
      <c r="R319" s="87"/>
      <c r="S319" s="73"/>
      <c r="T319" s="73"/>
      <c r="U319" s="73"/>
      <c r="V319" s="73" t="s">
        <v>666</v>
      </c>
      <c r="W319" s="84" t="s">
        <v>3113</v>
      </c>
      <c r="X319" s="84" t="s">
        <v>3113</v>
      </c>
      <c r="Y319" s="84" t="s">
        <v>3113</v>
      </c>
      <c r="Z319" s="84" t="s">
        <v>3113</v>
      </c>
      <c r="AA319" s="84" t="s">
        <v>3113</v>
      </c>
      <c r="AB319" s="84" t="s">
        <v>3113</v>
      </c>
      <c r="AC319" s="84" t="s">
        <v>3113</v>
      </c>
      <c r="AD319" s="98" t="s">
        <v>874</v>
      </c>
      <c r="AE319" s="84" t="s">
        <v>3113</v>
      </c>
      <c r="AF319" s="84" t="s">
        <v>3113</v>
      </c>
      <c r="AG319" s="84" t="s">
        <v>3113</v>
      </c>
      <c r="AH319" s="84" t="s">
        <v>3113</v>
      </c>
      <c r="AI319" s="84" t="s">
        <v>3113</v>
      </c>
      <c r="AJ319" s="84" t="s">
        <v>1136</v>
      </c>
      <c r="AK319" s="84" t="s">
        <v>3113</v>
      </c>
    </row>
    <row r="320" spans="1:37" ht="58.5" customHeight="1">
      <c r="A320" s="84">
        <v>315</v>
      </c>
      <c r="B320" s="85" t="s">
        <v>1180</v>
      </c>
      <c r="C320" s="73" t="s">
        <v>875</v>
      </c>
      <c r="D320" s="24" t="s">
        <v>80</v>
      </c>
      <c r="E320" s="84" t="s">
        <v>344</v>
      </c>
      <c r="F320" s="86" t="s">
        <v>1640</v>
      </c>
      <c r="G320" s="84" t="s">
        <v>3100</v>
      </c>
      <c r="H320" s="84" t="s">
        <v>3113</v>
      </c>
      <c r="I320" s="73" t="s">
        <v>1434</v>
      </c>
      <c r="J320" s="89" t="s">
        <v>876</v>
      </c>
      <c r="K320" s="88" t="s">
        <v>346</v>
      </c>
      <c r="L320" s="87">
        <v>90000</v>
      </c>
      <c r="M320" s="84" t="s">
        <v>3113</v>
      </c>
      <c r="N320" s="84" t="s">
        <v>3113</v>
      </c>
      <c r="O320" s="88" t="s">
        <v>629</v>
      </c>
      <c r="P320" s="87"/>
      <c r="Q320" s="73"/>
      <c r="R320" s="87"/>
      <c r="S320" s="73"/>
      <c r="T320" s="73"/>
      <c r="U320" s="73"/>
      <c r="V320" s="73"/>
      <c r="W320" s="84" t="s">
        <v>3113</v>
      </c>
      <c r="X320" s="84" t="s">
        <v>3113</v>
      </c>
      <c r="Y320" s="84" t="s">
        <v>3113</v>
      </c>
      <c r="Z320" s="84" t="s">
        <v>3113</v>
      </c>
      <c r="AA320" s="84" t="s">
        <v>3113</v>
      </c>
      <c r="AB320" s="84" t="s">
        <v>3113</v>
      </c>
      <c r="AC320" s="84" t="s">
        <v>3113</v>
      </c>
      <c r="AD320" s="84" t="s">
        <v>3113</v>
      </c>
      <c r="AE320" s="84" t="s">
        <v>3113</v>
      </c>
      <c r="AF320" s="84" t="s">
        <v>3113</v>
      </c>
      <c r="AG320" s="84" t="s">
        <v>3113</v>
      </c>
      <c r="AH320" s="84" t="s">
        <v>3113</v>
      </c>
      <c r="AI320" s="84" t="s">
        <v>3113</v>
      </c>
      <c r="AJ320" s="84" t="s">
        <v>3113</v>
      </c>
      <c r="AK320" s="84" t="s">
        <v>3113</v>
      </c>
    </row>
    <row r="321" spans="1:37" ht="41.25" customHeight="1">
      <c r="A321" s="84">
        <v>316</v>
      </c>
      <c r="B321" s="91" t="s">
        <v>3482</v>
      </c>
      <c r="C321" s="73" t="s">
        <v>877</v>
      </c>
      <c r="D321" s="24" t="s">
        <v>164</v>
      </c>
      <c r="E321" s="84" t="s">
        <v>165</v>
      </c>
      <c r="F321" s="86" t="s">
        <v>1640</v>
      </c>
      <c r="G321" s="84" t="s">
        <v>3462</v>
      </c>
      <c r="H321" s="84" t="s">
        <v>3113</v>
      </c>
      <c r="I321" s="84" t="s">
        <v>3113</v>
      </c>
      <c r="J321" s="89" t="s">
        <v>4301</v>
      </c>
      <c r="K321" s="84" t="s">
        <v>3113</v>
      </c>
      <c r="L321" s="87">
        <v>62000</v>
      </c>
      <c r="M321" s="73">
        <v>1</v>
      </c>
      <c r="N321" s="84" t="s">
        <v>3113</v>
      </c>
      <c r="O321" s="88" t="s">
        <v>2687</v>
      </c>
      <c r="P321" s="87"/>
      <c r="Q321" s="89"/>
      <c r="R321" s="87"/>
      <c r="S321" s="89"/>
      <c r="T321" s="73"/>
      <c r="U321" s="73"/>
      <c r="V321" s="73"/>
      <c r="W321" s="84" t="s">
        <v>3113</v>
      </c>
      <c r="X321" s="84" t="s">
        <v>3113</v>
      </c>
      <c r="Y321" s="84" t="s">
        <v>3113</v>
      </c>
      <c r="Z321" s="84" t="s">
        <v>3113</v>
      </c>
      <c r="AA321" s="84" t="s">
        <v>3113</v>
      </c>
      <c r="AB321" s="84" t="s">
        <v>3113</v>
      </c>
      <c r="AC321" s="84" t="s">
        <v>3113</v>
      </c>
      <c r="AD321" s="84" t="s">
        <v>3113</v>
      </c>
      <c r="AE321" s="84" t="s">
        <v>3113</v>
      </c>
      <c r="AF321" s="84" t="s">
        <v>3113</v>
      </c>
      <c r="AG321" s="84" t="s">
        <v>3113</v>
      </c>
      <c r="AH321" s="84" t="s">
        <v>3113</v>
      </c>
      <c r="AI321" s="84" t="s">
        <v>3113</v>
      </c>
      <c r="AJ321" s="84" t="s">
        <v>3113</v>
      </c>
      <c r="AK321" s="84" t="s">
        <v>3113</v>
      </c>
    </row>
    <row r="322" spans="1:37" ht="60">
      <c r="A322" s="84">
        <v>317</v>
      </c>
      <c r="B322" s="85" t="s">
        <v>1180</v>
      </c>
      <c r="C322" s="73" t="s">
        <v>878</v>
      </c>
      <c r="D322" s="29" t="s">
        <v>879</v>
      </c>
      <c r="E322" s="84" t="s">
        <v>2318</v>
      </c>
      <c r="F322" s="84" t="s">
        <v>1639</v>
      </c>
      <c r="G322" s="84" t="s">
        <v>3462</v>
      </c>
      <c r="H322" s="84" t="s">
        <v>3113</v>
      </c>
      <c r="I322" s="73" t="s">
        <v>534</v>
      </c>
      <c r="J322" s="89" t="s">
        <v>880</v>
      </c>
      <c r="K322" s="123" t="s">
        <v>166</v>
      </c>
      <c r="L322" s="87">
        <v>38000</v>
      </c>
      <c r="M322" s="73">
        <v>1</v>
      </c>
      <c r="N322" s="94" t="s">
        <v>3113</v>
      </c>
      <c r="O322" s="88" t="s">
        <v>1560</v>
      </c>
      <c r="P322" s="87"/>
      <c r="Q322" s="73"/>
      <c r="R322" s="87"/>
      <c r="S322" s="73"/>
      <c r="T322" s="73"/>
      <c r="U322" s="73"/>
      <c r="V322" s="73"/>
      <c r="W322" s="84" t="s">
        <v>3113</v>
      </c>
      <c r="X322" s="84" t="s">
        <v>3113</v>
      </c>
      <c r="Y322" s="84" t="s">
        <v>3113</v>
      </c>
      <c r="Z322" s="84" t="s">
        <v>3113</v>
      </c>
      <c r="AA322" s="84" t="s">
        <v>3113</v>
      </c>
      <c r="AB322" s="84" t="s">
        <v>3113</v>
      </c>
      <c r="AC322" s="84" t="s">
        <v>3113</v>
      </c>
      <c r="AD322" s="84" t="s">
        <v>3113</v>
      </c>
      <c r="AE322" s="84" t="s">
        <v>3113</v>
      </c>
      <c r="AF322" s="84" t="s">
        <v>3113</v>
      </c>
      <c r="AG322" s="84" t="s">
        <v>3113</v>
      </c>
      <c r="AH322" s="84" t="s">
        <v>3113</v>
      </c>
      <c r="AI322" s="84" t="s">
        <v>3113</v>
      </c>
      <c r="AJ322" s="84" t="s">
        <v>3113</v>
      </c>
      <c r="AK322" s="84" t="s">
        <v>3113</v>
      </c>
    </row>
    <row r="323" spans="1:37" ht="60">
      <c r="A323" s="84">
        <v>318</v>
      </c>
      <c r="B323" s="91" t="s">
        <v>3482</v>
      </c>
      <c r="C323" s="73" t="s">
        <v>881</v>
      </c>
      <c r="D323" s="24" t="s">
        <v>882</v>
      </c>
      <c r="E323" s="84" t="s">
        <v>2964</v>
      </c>
      <c r="F323" s="84" t="s">
        <v>1639</v>
      </c>
      <c r="G323" s="84" t="s">
        <v>3462</v>
      </c>
      <c r="H323" s="84" t="s">
        <v>3113</v>
      </c>
      <c r="I323" s="73" t="s">
        <v>666</v>
      </c>
      <c r="J323" s="89" t="s">
        <v>883</v>
      </c>
      <c r="K323" s="88" t="s">
        <v>884</v>
      </c>
      <c r="L323" s="87">
        <v>130643.88</v>
      </c>
      <c r="M323" s="73">
        <v>1</v>
      </c>
      <c r="N323" s="87">
        <v>263463.84</v>
      </c>
      <c r="O323" s="90" t="s">
        <v>885</v>
      </c>
      <c r="P323" s="87"/>
      <c r="Q323" s="73"/>
      <c r="R323" s="87"/>
      <c r="S323" s="73"/>
      <c r="T323" s="73"/>
      <c r="U323" s="73"/>
      <c r="V323" s="73" t="s">
        <v>346</v>
      </c>
      <c r="W323" s="84" t="s">
        <v>3113</v>
      </c>
      <c r="X323" s="84" t="s">
        <v>3113</v>
      </c>
      <c r="Y323" s="84" t="s">
        <v>3113</v>
      </c>
      <c r="Z323" s="84" t="s">
        <v>3113</v>
      </c>
      <c r="AA323" s="84" t="s">
        <v>3113</v>
      </c>
      <c r="AB323" s="84" t="s">
        <v>3113</v>
      </c>
      <c r="AC323" s="84" t="s">
        <v>3113</v>
      </c>
      <c r="AD323" s="87">
        <v>263463.84</v>
      </c>
      <c r="AE323" s="84" t="s">
        <v>3113</v>
      </c>
      <c r="AF323" s="84" t="s">
        <v>3113</v>
      </c>
      <c r="AG323" s="84" t="s">
        <v>3113</v>
      </c>
      <c r="AH323" s="84" t="s">
        <v>3113</v>
      </c>
      <c r="AI323" s="84" t="s">
        <v>3113</v>
      </c>
      <c r="AJ323" s="84" t="s">
        <v>1136</v>
      </c>
      <c r="AK323" s="84" t="s">
        <v>3113</v>
      </c>
    </row>
    <row r="324" spans="1:37" ht="53.25" customHeight="1">
      <c r="A324" s="84">
        <v>319</v>
      </c>
      <c r="B324" s="85" t="s">
        <v>1180</v>
      </c>
      <c r="C324" s="73" t="s">
        <v>886</v>
      </c>
      <c r="D324" s="105" t="s">
        <v>887</v>
      </c>
      <c r="E324" s="84" t="s">
        <v>1780</v>
      </c>
      <c r="F324" s="84" t="s">
        <v>1639</v>
      </c>
      <c r="G324" s="84" t="s">
        <v>1642</v>
      </c>
      <c r="H324" s="84" t="s">
        <v>3113</v>
      </c>
      <c r="I324" s="73" t="s">
        <v>666</v>
      </c>
      <c r="J324" s="89" t="s">
        <v>788</v>
      </c>
      <c r="K324" s="88" t="s">
        <v>346</v>
      </c>
      <c r="L324" s="87">
        <v>33800</v>
      </c>
      <c r="M324" s="73">
        <v>1</v>
      </c>
      <c r="N324" s="87">
        <v>41236</v>
      </c>
      <c r="O324" s="90" t="s">
        <v>888</v>
      </c>
      <c r="P324" s="87"/>
      <c r="Q324" s="73"/>
      <c r="R324" s="87"/>
      <c r="S324" s="73"/>
      <c r="T324" s="73"/>
      <c r="U324" s="73"/>
      <c r="V324" s="73" t="s">
        <v>1427</v>
      </c>
      <c r="W324" s="84" t="s">
        <v>3113</v>
      </c>
      <c r="X324" s="84" t="s">
        <v>3113</v>
      </c>
      <c r="Y324" s="84" t="s">
        <v>3113</v>
      </c>
      <c r="Z324" s="84" t="s">
        <v>3113</v>
      </c>
      <c r="AA324" s="84" t="s">
        <v>3113</v>
      </c>
      <c r="AB324" s="84" t="s">
        <v>3113</v>
      </c>
      <c r="AC324" s="84" t="s">
        <v>3113</v>
      </c>
      <c r="AD324" s="87">
        <v>41236</v>
      </c>
      <c r="AE324" s="84" t="s">
        <v>3113</v>
      </c>
      <c r="AF324" s="84" t="s">
        <v>3113</v>
      </c>
      <c r="AG324" s="84" t="s">
        <v>3113</v>
      </c>
      <c r="AH324" s="84" t="s">
        <v>3113</v>
      </c>
      <c r="AI324" s="84" t="s">
        <v>3113</v>
      </c>
      <c r="AJ324" s="84" t="s">
        <v>1136</v>
      </c>
      <c r="AK324" s="84" t="s">
        <v>3113</v>
      </c>
    </row>
    <row r="325" spans="1:37" ht="91.5" customHeight="1">
      <c r="A325" s="84">
        <v>320</v>
      </c>
      <c r="B325" s="85" t="s">
        <v>1180</v>
      </c>
      <c r="C325" s="73" t="s">
        <v>889</v>
      </c>
      <c r="D325" s="4" t="s">
        <v>890</v>
      </c>
      <c r="E325" s="84" t="s">
        <v>2318</v>
      </c>
      <c r="F325" s="84" t="s">
        <v>1639</v>
      </c>
      <c r="G325" s="84" t="s">
        <v>1642</v>
      </c>
      <c r="H325" s="89" t="s">
        <v>891</v>
      </c>
      <c r="I325" s="73" t="s">
        <v>2306</v>
      </c>
      <c r="J325" s="89" t="s">
        <v>892</v>
      </c>
      <c r="K325" s="88" t="s">
        <v>2831</v>
      </c>
      <c r="L325" s="87">
        <v>1150000</v>
      </c>
      <c r="M325" s="73">
        <v>4</v>
      </c>
      <c r="N325" s="98" t="s">
        <v>893</v>
      </c>
      <c r="O325" s="90" t="s">
        <v>894</v>
      </c>
      <c r="P325" s="98" t="s">
        <v>895</v>
      </c>
      <c r="Q325" s="89" t="s">
        <v>896</v>
      </c>
      <c r="R325" s="98" t="s">
        <v>893</v>
      </c>
      <c r="S325" s="90" t="s">
        <v>897</v>
      </c>
      <c r="T325" s="73"/>
      <c r="U325" s="73"/>
      <c r="V325" s="89" t="s">
        <v>898</v>
      </c>
      <c r="W325" s="84" t="s">
        <v>3113</v>
      </c>
      <c r="X325" s="84" t="s">
        <v>3113</v>
      </c>
      <c r="Y325" s="84" t="s">
        <v>3113</v>
      </c>
      <c r="Z325" s="84" t="s">
        <v>3113</v>
      </c>
      <c r="AA325" s="84" t="s">
        <v>3113</v>
      </c>
      <c r="AB325" s="84" t="s">
        <v>3113</v>
      </c>
      <c r="AC325" s="84" t="s">
        <v>3113</v>
      </c>
      <c r="AD325" s="87">
        <f>420900+180119.58</f>
        <v>601019.58</v>
      </c>
      <c r="AE325" s="84" t="s">
        <v>3113</v>
      </c>
      <c r="AF325" s="84" t="s">
        <v>3113</v>
      </c>
      <c r="AG325" s="84" t="s">
        <v>3113</v>
      </c>
      <c r="AH325" s="95" t="s">
        <v>899</v>
      </c>
      <c r="AI325" s="84" t="s">
        <v>3113</v>
      </c>
      <c r="AJ325" s="84" t="s">
        <v>1136</v>
      </c>
      <c r="AK325" s="84" t="s">
        <v>3113</v>
      </c>
    </row>
    <row r="326" spans="1:37" ht="96">
      <c r="A326" s="84">
        <v>321</v>
      </c>
      <c r="B326" s="91" t="s">
        <v>3482</v>
      </c>
      <c r="C326" s="73" t="s">
        <v>900</v>
      </c>
      <c r="D326" s="105" t="s">
        <v>901</v>
      </c>
      <c r="E326" s="84" t="s">
        <v>1727</v>
      </c>
      <c r="F326" s="86" t="s">
        <v>1640</v>
      </c>
      <c r="G326" s="84" t="s">
        <v>3462</v>
      </c>
      <c r="H326" s="84" t="s">
        <v>3113</v>
      </c>
      <c r="I326" s="73" t="s">
        <v>864</v>
      </c>
      <c r="J326" s="89" t="s">
        <v>902</v>
      </c>
      <c r="K326" s="88" t="s">
        <v>903</v>
      </c>
      <c r="L326" s="87">
        <v>242244.64</v>
      </c>
      <c r="M326" s="73">
        <v>1</v>
      </c>
      <c r="N326" s="87">
        <v>295138.98</v>
      </c>
      <c r="O326" s="90" t="s">
        <v>904</v>
      </c>
      <c r="P326" s="87"/>
      <c r="Q326" s="73"/>
      <c r="R326" s="87"/>
      <c r="S326" s="73"/>
      <c r="T326" s="73"/>
      <c r="U326" s="73"/>
      <c r="V326" s="73" t="s">
        <v>956</v>
      </c>
      <c r="W326" s="84" t="s">
        <v>3113</v>
      </c>
      <c r="X326" s="84" t="s">
        <v>3113</v>
      </c>
      <c r="Y326" s="84" t="s">
        <v>3113</v>
      </c>
      <c r="Z326" s="84" t="s">
        <v>3113</v>
      </c>
      <c r="AA326" s="84" t="s">
        <v>3113</v>
      </c>
      <c r="AB326" s="84" t="s">
        <v>3113</v>
      </c>
      <c r="AC326" s="84" t="s">
        <v>3113</v>
      </c>
      <c r="AD326" s="87">
        <v>295138.98</v>
      </c>
      <c r="AE326" s="84" t="s">
        <v>3113</v>
      </c>
      <c r="AF326" s="84" t="s">
        <v>3113</v>
      </c>
      <c r="AG326" s="107" t="s">
        <v>1423</v>
      </c>
      <c r="AH326" s="95" t="s">
        <v>1215</v>
      </c>
      <c r="AI326" s="84" t="s">
        <v>3113</v>
      </c>
      <c r="AJ326" s="84" t="s">
        <v>1136</v>
      </c>
      <c r="AK326" s="84" t="s">
        <v>3113</v>
      </c>
    </row>
    <row r="327" spans="1:37" ht="91.5" customHeight="1">
      <c r="A327" s="84">
        <v>322</v>
      </c>
      <c r="B327" s="91" t="s">
        <v>3482</v>
      </c>
      <c r="C327" s="73" t="s">
        <v>905</v>
      </c>
      <c r="D327" s="105" t="s">
        <v>906</v>
      </c>
      <c r="E327" s="84" t="s">
        <v>1727</v>
      </c>
      <c r="F327" s="86" t="s">
        <v>1640</v>
      </c>
      <c r="G327" s="84" t="s">
        <v>3462</v>
      </c>
      <c r="H327" s="84" t="s">
        <v>3113</v>
      </c>
      <c r="I327" s="73" t="s">
        <v>864</v>
      </c>
      <c r="J327" s="89" t="s">
        <v>902</v>
      </c>
      <c r="K327" s="88" t="s">
        <v>907</v>
      </c>
      <c r="L327" s="87">
        <v>240000</v>
      </c>
      <c r="M327" s="73">
        <v>1</v>
      </c>
      <c r="N327" s="87">
        <v>291275</v>
      </c>
      <c r="O327" s="90" t="s">
        <v>908</v>
      </c>
      <c r="P327" s="87"/>
      <c r="Q327" s="73"/>
      <c r="R327" s="87"/>
      <c r="S327" s="73"/>
      <c r="T327" s="73"/>
      <c r="U327" s="73"/>
      <c r="V327" s="73" t="s">
        <v>166</v>
      </c>
      <c r="W327" s="84" t="s">
        <v>3113</v>
      </c>
      <c r="X327" s="84" t="s">
        <v>3113</v>
      </c>
      <c r="Y327" s="84" t="s">
        <v>3113</v>
      </c>
      <c r="Z327" s="84" t="s">
        <v>3113</v>
      </c>
      <c r="AA327" s="84" t="s">
        <v>3113</v>
      </c>
      <c r="AB327" s="84" t="s">
        <v>3113</v>
      </c>
      <c r="AC327" s="84" t="s">
        <v>3113</v>
      </c>
      <c r="AD327" s="87">
        <v>291275</v>
      </c>
      <c r="AE327" s="84" t="s">
        <v>3113</v>
      </c>
      <c r="AF327" s="84" t="s">
        <v>3113</v>
      </c>
      <c r="AG327" s="84" t="s">
        <v>3113</v>
      </c>
      <c r="AH327" s="84" t="s">
        <v>3113</v>
      </c>
      <c r="AI327" s="84" t="s">
        <v>3113</v>
      </c>
      <c r="AJ327" s="84" t="s">
        <v>1136</v>
      </c>
      <c r="AK327" s="84" t="s">
        <v>3113</v>
      </c>
    </row>
    <row r="328" spans="1:37" ht="60">
      <c r="A328" s="84">
        <v>323</v>
      </c>
      <c r="B328" s="91" t="s">
        <v>3482</v>
      </c>
      <c r="C328" s="73" t="s">
        <v>909</v>
      </c>
      <c r="D328" s="24" t="s">
        <v>910</v>
      </c>
      <c r="E328" s="84"/>
      <c r="F328" s="86" t="s">
        <v>1640</v>
      </c>
      <c r="G328" s="84" t="s">
        <v>3462</v>
      </c>
      <c r="H328" s="84" t="s">
        <v>3113</v>
      </c>
      <c r="I328" s="73" t="s">
        <v>1277</v>
      </c>
      <c r="J328" s="89" t="s">
        <v>911</v>
      </c>
      <c r="K328" s="88" t="s">
        <v>789</v>
      </c>
      <c r="L328" s="87">
        <v>240000</v>
      </c>
      <c r="M328" s="73">
        <v>1</v>
      </c>
      <c r="N328" s="87">
        <v>248052.84</v>
      </c>
      <c r="O328" s="90" t="s">
        <v>912</v>
      </c>
      <c r="P328" s="87"/>
      <c r="Q328" s="73"/>
      <c r="R328" s="87"/>
      <c r="S328" s="73"/>
      <c r="T328" s="73"/>
      <c r="U328" s="73"/>
      <c r="V328" s="73" t="s">
        <v>1427</v>
      </c>
      <c r="W328" s="84" t="s">
        <v>3113</v>
      </c>
      <c r="X328" s="84" t="s">
        <v>3113</v>
      </c>
      <c r="Y328" s="84" t="s">
        <v>3113</v>
      </c>
      <c r="Z328" s="84" t="s">
        <v>3113</v>
      </c>
      <c r="AA328" s="84" t="s">
        <v>3113</v>
      </c>
      <c r="AB328" s="84" t="s">
        <v>3113</v>
      </c>
      <c r="AC328" s="84" t="s">
        <v>3113</v>
      </c>
      <c r="AD328" s="87">
        <v>248052.84</v>
      </c>
      <c r="AE328" s="84" t="s">
        <v>3113</v>
      </c>
      <c r="AF328" s="84" t="s">
        <v>3113</v>
      </c>
      <c r="AG328" s="84" t="s">
        <v>3113</v>
      </c>
      <c r="AH328" s="84" t="s">
        <v>3113</v>
      </c>
      <c r="AI328" s="84" t="s">
        <v>3113</v>
      </c>
      <c r="AJ328" s="84" t="s">
        <v>1136</v>
      </c>
      <c r="AK328" s="84" t="s">
        <v>3113</v>
      </c>
    </row>
    <row r="329" spans="1:37" ht="28.5" customHeight="1">
      <c r="A329" s="84">
        <v>324</v>
      </c>
      <c r="B329" s="91" t="s">
        <v>3482</v>
      </c>
      <c r="C329" s="73" t="s">
        <v>913</v>
      </c>
      <c r="D329" s="29" t="s">
        <v>914</v>
      </c>
      <c r="E329" s="84" t="s">
        <v>2197</v>
      </c>
      <c r="F329" s="86" t="s">
        <v>1640</v>
      </c>
      <c r="G329" s="84" t="s">
        <v>3100</v>
      </c>
      <c r="H329" s="84" t="s">
        <v>3113</v>
      </c>
      <c r="I329" s="73" t="s">
        <v>1402</v>
      </c>
      <c r="J329" s="89" t="s">
        <v>915</v>
      </c>
      <c r="K329" s="144" t="s">
        <v>346</v>
      </c>
      <c r="L329" s="87">
        <v>30737.7</v>
      </c>
      <c r="M329" s="73">
        <v>1</v>
      </c>
      <c r="N329" s="94" t="s">
        <v>3113</v>
      </c>
      <c r="O329" s="88" t="s">
        <v>916</v>
      </c>
      <c r="P329" s="87"/>
      <c r="Q329" s="73"/>
      <c r="R329" s="87"/>
      <c r="S329" s="73"/>
      <c r="T329" s="73"/>
      <c r="U329" s="73"/>
      <c r="V329" s="73"/>
      <c r="W329" s="84" t="s">
        <v>3113</v>
      </c>
      <c r="X329" s="84" t="s">
        <v>3113</v>
      </c>
      <c r="Y329" s="84" t="s">
        <v>3113</v>
      </c>
      <c r="Z329" s="84" t="s">
        <v>3113</v>
      </c>
      <c r="AA329" s="84" t="s">
        <v>3113</v>
      </c>
      <c r="AB329" s="84" t="s">
        <v>3113</v>
      </c>
      <c r="AC329" s="84" t="s">
        <v>3113</v>
      </c>
      <c r="AD329" s="84" t="s">
        <v>3113</v>
      </c>
      <c r="AE329" s="84" t="s">
        <v>3113</v>
      </c>
      <c r="AF329" s="84" t="s">
        <v>3113</v>
      </c>
      <c r="AG329" s="84" t="s">
        <v>3113</v>
      </c>
      <c r="AH329" s="84" t="s">
        <v>3113</v>
      </c>
      <c r="AI329" s="84" t="s">
        <v>3113</v>
      </c>
      <c r="AJ329" s="84" t="s">
        <v>3113</v>
      </c>
      <c r="AK329" s="84" t="s">
        <v>3113</v>
      </c>
    </row>
    <row r="330" spans="1:37" ht="36.75" customHeight="1">
      <c r="A330" s="84">
        <v>325</v>
      </c>
      <c r="B330" s="85" t="s">
        <v>1180</v>
      </c>
      <c r="C330" s="73" t="s">
        <v>917</v>
      </c>
      <c r="D330" s="24" t="s">
        <v>918</v>
      </c>
      <c r="E330" s="84" t="s">
        <v>4321</v>
      </c>
      <c r="F330" s="86" t="s">
        <v>1640</v>
      </c>
      <c r="G330" s="84" t="s">
        <v>1642</v>
      </c>
      <c r="H330" s="84" t="s">
        <v>3113</v>
      </c>
      <c r="I330" s="84" t="s">
        <v>3113</v>
      </c>
      <c r="J330" s="84" t="s">
        <v>3113</v>
      </c>
      <c r="K330" s="123" t="s">
        <v>970</v>
      </c>
      <c r="L330" s="87">
        <v>240000</v>
      </c>
      <c r="M330" s="84" t="s">
        <v>3113</v>
      </c>
      <c r="N330" s="84" t="s">
        <v>3113</v>
      </c>
      <c r="O330" s="93" t="s">
        <v>919</v>
      </c>
      <c r="P330" s="87"/>
      <c r="Q330" s="73"/>
      <c r="R330" s="87"/>
      <c r="S330" s="73"/>
      <c r="T330" s="73"/>
      <c r="U330" s="73"/>
      <c r="V330" s="73"/>
      <c r="W330" s="84" t="s">
        <v>3113</v>
      </c>
      <c r="X330" s="84" t="s">
        <v>3113</v>
      </c>
      <c r="Y330" s="84" t="s">
        <v>3113</v>
      </c>
      <c r="Z330" s="84" t="s">
        <v>3113</v>
      </c>
      <c r="AA330" s="84" t="s">
        <v>3113</v>
      </c>
      <c r="AB330" s="84" t="s">
        <v>3113</v>
      </c>
      <c r="AC330" s="84" t="s">
        <v>3113</v>
      </c>
      <c r="AD330" s="84" t="s">
        <v>3113</v>
      </c>
      <c r="AE330" s="84" t="s">
        <v>3113</v>
      </c>
      <c r="AF330" s="84" t="s">
        <v>3113</v>
      </c>
      <c r="AG330" s="84" t="s">
        <v>3113</v>
      </c>
      <c r="AH330" s="84" t="s">
        <v>3113</v>
      </c>
      <c r="AI330" s="84" t="s">
        <v>3113</v>
      </c>
      <c r="AJ330" s="84" t="s">
        <v>3113</v>
      </c>
      <c r="AK330" s="84" t="s">
        <v>3113</v>
      </c>
    </row>
    <row r="331" spans="1:37" ht="36.75" customHeight="1">
      <c r="A331" s="84">
        <v>326</v>
      </c>
      <c r="B331" s="85" t="s">
        <v>1180</v>
      </c>
      <c r="C331" s="73" t="s">
        <v>920</v>
      </c>
      <c r="D331" s="24" t="s">
        <v>869</v>
      </c>
      <c r="E331" s="84" t="s">
        <v>1895</v>
      </c>
      <c r="F331" s="86" t="s">
        <v>1640</v>
      </c>
      <c r="G331" s="84" t="s">
        <v>3462</v>
      </c>
      <c r="H331" s="84" t="s">
        <v>3113</v>
      </c>
      <c r="I331" s="73" t="s">
        <v>1277</v>
      </c>
      <c r="J331" s="89" t="s">
        <v>921</v>
      </c>
      <c r="K331" s="88" t="s">
        <v>922</v>
      </c>
      <c r="L331" s="87">
        <v>71508.2</v>
      </c>
      <c r="M331" s="73">
        <v>1</v>
      </c>
      <c r="N331" s="87">
        <v>78525.31</v>
      </c>
      <c r="O331" s="90" t="s">
        <v>923</v>
      </c>
      <c r="P331" s="87"/>
      <c r="Q331" s="73"/>
      <c r="R331" s="87"/>
      <c r="S331" s="73"/>
      <c r="T331" s="73"/>
      <c r="U331" s="73"/>
      <c r="V331" s="73" t="s">
        <v>1402</v>
      </c>
      <c r="W331" s="84" t="s">
        <v>3113</v>
      </c>
      <c r="X331" s="84" t="s">
        <v>3113</v>
      </c>
      <c r="Y331" s="84" t="s">
        <v>3113</v>
      </c>
      <c r="Z331" s="84" t="s">
        <v>3113</v>
      </c>
      <c r="AA331" s="84" t="s">
        <v>3113</v>
      </c>
      <c r="AB331" s="84" t="s">
        <v>3113</v>
      </c>
      <c r="AC331" s="84" t="s">
        <v>3113</v>
      </c>
      <c r="AD331" s="87">
        <v>78525.31</v>
      </c>
      <c r="AE331" s="84" t="s">
        <v>3113</v>
      </c>
      <c r="AF331" s="84" t="s">
        <v>3113</v>
      </c>
      <c r="AG331" s="84" t="s">
        <v>3113</v>
      </c>
      <c r="AH331" s="84" t="s">
        <v>3113</v>
      </c>
      <c r="AI331" s="84" t="s">
        <v>3113</v>
      </c>
      <c r="AJ331" s="84" t="s">
        <v>1136</v>
      </c>
      <c r="AK331" s="84" t="s">
        <v>3113</v>
      </c>
    </row>
    <row r="332" spans="1:37" ht="164.25" customHeight="1">
      <c r="A332" s="84">
        <v>327</v>
      </c>
      <c r="B332" s="91" t="s">
        <v>3482</v>
      </c>
      <c r="C332" s="73" t="s">
        <v>924</v>
      </c>
      <c r="D332" s="142" t="s">
        <v>925</v>
      </c>
      <c r="E332" s="84" t="s">
        <v>1727</v>
      </c>
      <c r="F332" s="86" t="s">
        <v>1640</v>
      </c>
      <c r="G332" s="84" t="s">
        <v>3100</v>
      </c>
      <c r="H332" s="84" t="s">
        <v>3113</v>
      </c>
      <c r="I332" s="73" t="s">
        <v>214</v>
      </c>
      <c r="J332" s="89" t="s">
        <v>926</v>
      </c>
      <c r="K332" s="88" t="s">
        <v>927</v>
      </c>
      <c r="L332" s="87">
        <v>69500</v>
      </c>
      <c r="M332" s="73">
        <v>2</v>
      </c>
      <c r="N332" s="87">
        <v>68442</v>
      </c>
      <c r="O332" s="90" t="s">
        <v>928</v>
      </c>
      <c r="P332" s="87">
        <v>69818.4</v>
      </c>
      <c r="Q332" s="100" t="s">
        <v>929</v>
      </c>
      <c r="R332" s="87">
        <v>68442</v>
      </c>
      <c r="S332" s="90" t="s">
        <v>1940</v>
      </c>
      <c r="T332" s="73"/>
      <c r="U332" s="73"/>
      <c r="V332" s="73" t="s">
        <v>166</v>
      </c>
      <c r="W332" s="84" t="s">
        <v>3113</v>
      </c>
      <c r="X332" s="84" t="s">
        <v>3113</v>
      </c>
      <c r="Y332" s="84" t="s">
        <v>3113</v>
      </c>
      <c r="Z332" s="84" t="s">
        <v>3113</v>
      </c>
      <c r="AA332" s="84" t="s">
        <v>3113</v>
      </c>
      <c r="AB332" s="84" t="s">
        <v>3113</v>
      </c>
      <c r="AC332" s="84" t="s">
        <v>3113</v>
      </c>
      <c r="AD332" s="87">
        <v>68442</v>
      </c>
      <c r="AE332" s="84" t="s">
        <v>3113</v>
      </c>
      <c r="AF332" s="84" t="s">
        <v>3113</v>
      </c>
      <c r="AG332" s="84" t="s">
        <v>3113</v>
      </c>
      <c r="AH332" s="84" t="s">
        <v>3113</v>
      </c>
      <c r="AI332" s="84" t="s">
        <v>3113</v>
      </c>
      <c r="AJ332" s="84" t="s">
        <v>1136</v>
      </c>
      <c r="AK332" s="84" t="s">
        <v>3113</v>
      </c>
    </row>
    <row r="333" spans="1:37" ht="66" customHeight="1">
      <c r="A333" s="84">
        <v>328</v>
      </c>
      <c r="B333" s="85" t="s">
        <v>1180</v>
      </c>
      <c r="C333" s="73" t="s">
        <v>0</v>
      </c>
      <c r="D333" s="7" t="s">
        <v>1</v>
      </c>
      <c r="E333" s="95" t="s">
        <v>777</v>
      </c>
      <c r="F333" s="86" t="s">
        <v>1640</v>
      </c>
      <c r="G333" s="84" t="s">
        <v>3100</v>
      </c>
      <c r="H333" s="84" t="s">
        <v>3113</v>
      </c>
      <c r="I333" s="73" t="s">
        <v>1277</v>
      </c>
      <c r="J333" s="89" t="s">
        <v>921</v>
      </c>
      <c r="K333" s="88" t="s">
        <v>2</v>
      </c>
      <c r="L333" s="87">
        <v>65000</v>
      </c>
      <c r="M333" s="73">
        <v>5</v>
      </c>
      <c r="N333" s="98" t="s">
        <v>3</v>
      </c>
      <c r="O333" s="106" t="s">
        <v>4</v>
      </c>
      <c r="P333" s="98" t="s">
        <v>5</v>
      </c>
      <c r="Q333" s="89" t="s">
        <v>6</v>
      </c>
      <c r="R333" s="98" t="s">
        <v>3</v>
      </c>
      <c r="S333" s="121" t="s">
        <v>7</v>
      </c>
      <c r="T333" s="73"/>
      <c r="U333" s="73"/>
      <c r="V333" s="73" t="s">
        <v>1427</v>
      </c>
      <c r="W333" s="84" t="s">
        <v>3113</v>
      </c>
      <c r="X333" s="84" t="s">
        <v>3113</v>
      </c>
      <c r="Y333" s="84" t="s">
        <v>3113</v>
      </c>
      <c r="Z333" s="84" t="s">
        <v>3113</v>
      </c>
      <c r="AA333" s="84" t="s">
        <v>3113</v>
      </c>
      <c r="AB333" s="84" t="s">
        <v>3113</v>
      </c>
      <c r="AC333" s="84" t="s">
        <v>3113</v>
      </c>
      <c r="AD333" s="87">
        <f>48007+13455.62</f>
        <v>61462.62</v>
      </c>
      <c r="AE333" s="84" t="s">
        <v>3113</v>
      </c>
      <c r="AF333" s="84" t="s">
        <v>3113</v>
      </c>
      <c r="AG333" s="84" t="s">
        <v>3113</v>
      </c>
      <c r="AH333" s="84" t="s">
        <v>3113</v>
      </c>
      <c r="AI333" s="84" t="s">
        <v>3113</v>
      </c>
      <c r="AJ333" s="84" t="s">
        <v>1136</v>
      </c>
      <c r="AK333" s="84" t="s">
        <v>3113</v>
      </c>
    </row>
    <row r="334" spans="1:37" ht="36.75" customHeight="1">
      <c r="A334" s="84">
        <v>329</v>
      </c>
      <c r="B334" s="85" t="s">
        <v>1180</v>
      </c>
      <c r="C334" s="73" t="s">
        <v>8</v>
      </c>
      <c r="D334" s="7" t="s">
        <v>9</v>
      </c>
      <c r="E334" s="84" t="s">
        <v>807</v>
      </c>
      <c r="F334" s="86" t="s">
        <v>1640</v>
      </c>
      <c r="G334" s="84" t="s">
        <v>3100</v>
      </c>
      <c r="H334" s="84" t="s">
        <v>3113</v>
      </c>
      <c r="I334" s="73" t="s">
        <v>666</v>
      </c>
      <c r="J334" s="89" t="s">
        <v>10</v>
      </c>
      <c r="K334" s="88" t="s">
        <v>166</v>
      </c>
      <c r="L334" s="87">
        <v>15600</v>
      </c>
      <c r="M334" s="73">
        <v>3</v>
      </c>
      <c r="N334" s="87">
        <v>16504.16</v>
      </c>
      <c r="O334" s="106" t="s">
        <v>11</v>
      </c>
      <c r="P334" s="87">
        <v>24790.4</v>
      </c>
      <c r="Q334" s="89" t="s">
        <v>12</v>
      </c>
      <c r="R334" s="87">
        <v>16504.16</v>
      </c>
      <c r="S334" s="106" t="s">
        <v>11</v>
      </c>
      <c r="T334" s="73"/>
      <c r="U334" s="73"/>
      <c r="V334" s="73" t="s">
        <v>166</v>
      </c>
      <c r="W334" s="84" t="s">
        <v>3113</v>
      </c>
      <c r="X334" s="84" t="s">
        <v>3113</v>
      </c>
      <c r="Y334" s="84" t="s">
        <v>3113</v>
      </c>
      <c r="Z334" s="84" t="s">
        <v>3113</v>
      </c>
      <c r="AA334" s="84" t="s">
        <v>3113</v>
      </c>
      <c r="AB334" s="84" t="s">
        <v>3113</v>
      </c>
      <c r="AC334" s="84" t="s">
        <v>3113</v>
      </c>
      <c r="AD334" s="87">
        <v>16504.16</v>
      </c>
      <c r="AE334" s="84" t="s">
        <v>3113</v>
      </c>
      <c r="AF334" s="84" t="s">
        <v>3113</v>
      </c>
      <c r="AG334" s="84" t="s">
        <v>3113</v>
      </c>
      <c r="AH334" s="84" t="s">
        <v>3113</v>
      </c>
      <c r="AI334" s="84" t="s">
        <v>3113</v>
      </c>
      <c r="AJ334" s="84" t="s">
        <v>1136</v>
      </c>
      <c r="AK334" s="84" t="s">
        <v>3113</v>
      </c>
    </row>
    <row r="335" spans="1:37" ht="45">
      <c r="A335" s="84">
        <v>330</v>
      </c>
      <c r="B335" s="85" t="s">
        <v>1180</v>
      </c>
      <c r="C335" s="73" t="s">
        <v>13</v>
      </c>
      <c r="D335" s="4" t="s">
        <v>14</v>
      </c>
      <c r="E335" s="84"/>
      <c r="F335" s="86" t="s">
        <v>1640</v>
      </c>
      <c r="G335" s="84" t="s">
        <v>3100</v>
      </c>
      <c r="H335" s="84" t="s">
        <v>3113</v>
      </c>
      <c r="I335" s="73" t="s">
        <v>1277</v>
      </c>
      <c r="J335" s="89" t="s">
        <v>15</v>
      </c>
      <c r="K335" s="88" t="s">
        <v>2030</v>
      </c>
      <c r="L335" s="87">
        <v>29311.48</v>
      </c>
      <c r="M335" s="73">
        <v>3</v>
      </c>
      <c r="N335" s="87">
        <v>31274.96</v>
      </c>
      <c r="O335" s="90" t="s">
        <v>16</v>
      </c>
      <c r="P335" s="87">
        <v>42380.2</v>
      </c>
      <c r="Q335" s="89" t="s">
        <v>17</v>
      </c>
      <c r="R335" s="87">
        <v>31274.96</v>
      </c>
      <c r="S335" s="90" t="s">
        <v>18</v>
      </c>
      <c r="T335" s="73"/>
      <c r="U335" s="73"/>
      <c r="V335" s="73" t="s">
        <v>166</v>
      </c>
      <c r="W335" s="84" t="s">
        <v>3113</v>
      </c>
      <c r="X335" s="84" t="s">
        <v>3113</v>
      </c>
      <c r="Y335" s="84" t="s">
        <v>3113</v>
      </c>
      <c r="Z335" s="84" t="s">
        <v>3113</v>
      </c>
      <c r="AA335" s="84" t="s">
        <v>3113</v>
      </c>
      <c r="AB335" s="84" t="s">
        <v>3113</v>
      </c>
      <c r="AC335" s="84" t="s">
        <v>3113</v>
      </c>
      <c r="AD335" s="87">
        <v>31274.96</v>
      </c>
      <c r="AE335" s="84" t="s">
        <v>3113</v>
      </c>
      <c r="AF335" s="84" t="s">
        <v>3113</v>
      </c>
      <c r="AG335" s="84" t="s">
        <v>3113</v>
      </c>
      <c r="AH335" s="84" t="s">
        <v>3113</v>
      </c>
      <c r="AI335" s="84" t="s">
        <v>3113</v>
      </c>
      <c r="AJ335" s="84" t="s">
        <v>1136</v>
      </c>
      <c r="AK335" s="84" t="s">
        <v>3113</v>
      </c>
    </row>
    <row r="336" spans="1:37" ht="48">
      <c r="A336" s="84">
        <v>331</v>
      </c>
      <c r="B336" s="91" t="s">
        <v>3482</v>
      </c>
      <c r="C336" s="73" t="s">
        <v>19</v>
      </c>
      <c r="D336" s="7" t="s">
        <v>363</v>
      </c>
      <c r="E336" s="84" t="s">
        <v>3128</v>
      </c>
      <c r="F336" s="86" t="s">
        <v>1640</v>
      </c>
      <c r="G336" s="84" t="s">
        <v>3100</v>
      </c>
      <c r="H336" s="84" t="s">
        <v>3113</v>
      </c>
      <c r="I336" s="73" t="s">
        <v>20</v>
      </c>
      <c r="J336" s="89" t="s">
        <v>21</v>
      </c>
      <c r="K336" s="110" t="s">
        <v>346</v>
      </c>
      <c r="L336" s="87">
        <v>34426.23</v>
      </c>
      <c r="M336" s="73">
        <v>3</v>
      </c>
      <c r="N336" s="87"/>
      <c r="O336" s="88" t="s">
        <v>629</v>
      </c>
      <c r="P336" s="87"/>
      <c r="Q336" s="73"/>
      <c r="R336" s="87"/>
      <c r="S336" s="73"/>
      <c r="T336" s="73"/>
      <c r="U336" s="73"/>
      <c r="V336" s="73"/>
      <c r="W336" s="84" t="s">
        <v>3113</v>
      </c>
      <c r="X336" s="84" t="s">
        <v>3113</v>
      </c>
      <c r="Y336" s="84" t="s">
        <v>3113</v>
      </c>
      <c r="Z336" s="84" t="s">
        <v>3113</v>
      </c>
      <c r="AA336" s="84" t="s">
        <v>3113</v>
      </c>
      <c r="AB336" s="84" t="s">
        <v>3113</v>
      </c>
      <c r="AC336" s="84" t="s">
        <v>3113</v>
      </c>
      <c r="AD336" s="84" t="s">
        <v>3113</v>
      </c>
      <c r="AE336" s="84" t="s">
        <v>3113</v>
      </c>
      <c r="AF336" s="84" t="s">
        <v>3113</v>
      </c>
      <c r="AG336" s="84" t="s">
        <v>3113</v>
      </c>
      <c r="AH336" s="84" t="s">
        <v>3113</v>
      </c>
      <c r="AI336" s="84" t="s">
        <v>3113</v>
      </c>
      <c r="AJ336" s="84" t="s">
        <v>3113</v>
      </c>
      <c r="AK336" s="84" t="s">
        <v>3113</v>
      </c>
    </row>
    <row r="337" spans="1:37" ht="56.25">
      <c r="A337" s="84">
        <v>332</v>
      </c>
      <c r="B337" s="85" t="s">
        <v>1180</v>
      </c>
      <c r="C337" s="73" t="s">
        <v>22</v>
      </c>
      <c r="D337" s="24" t="s">
        <v>80</v>
      </c>
      <c r="E337" s="84" t="s">
        <v>344</v>
      </c>
      <c r="F337" s="86" t="s">
        <v>1640</v>
      </c>
      <c r="G337" s="84" t="s">
        <v>3462</v>
      </c>
      <c r="H337" s="84" t="s">
        <v>3113</v>
      </c>
      <c r="I337" s="73" t="s">
        <v>20</v>
      </c>
      <c r="J337" s="89" t="s">
        <v>21</v>
      </c>
      <c r="K337" s="88" t="s">
        <v>346</v>
      </c>
      <c r="L337" s="87">
        <v>90000</v>
      </c>
      <c r="M337" s="73">
        <v>1</v>
      </c>
      <c r="N337" s="87">
        <v>124989</v>
      </c>
      <c r="O337" s="90" t="s">
        <v>23</v>
      </c>
      <c r="P337" s="87"/>
      <c r="Q337" s="73"/>
      <c r="R337" s="87"/>
      <c r="S337" s="73"/>
      <c r="T337" s="73"/>
      <c r="U337" s="73"/>
      <c r="V337" s="73" t="s">
        <v>1427</v>
      </c>
      <c r="W337" s="84" t="s">
        <v>3113</v>
      </c>
      <c r="X337" s="84" t="s">
        <v>3113</v>
      </c>
      <c r="Y337" s="84" t="s">
        <v>3113</v>
      </c>
      <c r="Z337" s="84" t="s">
        <v>3113</v>
      </c>
      <c r="AA337" s="84" t="s">
        <v>3113</v>
      </c>
      <c r="AB337" s="84" t="s">
        <v>3113</v>
      </c>
      <c r="AC337" s="84" t="s">
        <v>3113</v>
      </c>
      <c r="AD337" s="87">
        <v>124989</v>
      </c>
      <c r="AE337" s="84" t="s">
        <v>3113</v>
      </c>
      <c r="AF337" s="84" t="s">
        <v>3113</v>
      </c>
      <c r="AG337" s="84" t="s">
        <v>3113</v>
      </c>
      <c r="AH337" s="84" t="s">
        <v>3113</v>
      </c>
      <c r="AI337" s="84" t="s">
        <v>3113</v>
      </c>
      <c r="AJ337" s="84" t="s">
        <v>1136</v>
      </c>
      <c r="AK337" s="84" t="s">
        <v>3113</v>
      </c>
    </row>
    <row r="338" spans="1:37" ht="48">
      <c r="A338" s="84">
        <v>333</v>
      </c>
      <c r="B338" s="91" t="s">
        <v>3482</v>
      </c>
      <c r="C338" s="73" t="s">
        <v>24</v>
      </c>
      <c r="D338" s="24" t="s">
        <v>164</v>
      </c>
      <c r="E338" s="84" t="s">
        <v>165</v>
      </c>
      <c r="F338" s="86" t="s">
        <v>1640</v>
      </c>
      <c r="G338" s="84" t="s">
        <v>3462</v>
      </c>
      <c r="H338" s="84" t="s">
        <v>3113</v>
      </c>
      <c r="I338" s="89" t="s">
        <v>864</v>
      </c>
      <c r="J338" s="89" t="s">
        <v>4301</v>
      </c>
      <c r="K338" s="88" t="s">
        <v>166</v>
      </c>
      <c r="L338" s="87">
        <v>62000</v>
      </c>
      <c r="M338" s="73">
        <v>1</v>
      </c>
      <c r="N338" s="87">
        <v>71126</v>
      </c>
      <c r="O338" s="90" t="s">
        <v>25</v>
      </c>
      <c r="P338" s="87"/>
      <c r="Q338" s="89"/>
      <c r="R338" s="87"/>
      <c r="S338" s="89"/>
      <c r="T338" s="73"/>
      <c r="U338" s="73"/>
      <c r="V338" s="73" t="s">
        <v>666</v>
      </c>
      <c r="W338" s="84" t="s">
        <v>3113</v>
      </c>
      <c r="X338" s="84" t="s">
        <v>3113</v>
      </c>
      <c r="Y338" s="84" t="s">
        <v>3113</v>
      </c>
      <c r="Z338" s="84" t="s">
        <v>3113</v>
      </c>
      <c r="AA338" s="84" t="s">
        <v>3113</v>
      </c>
      <c r="AB338" s="84" t="s">
        <v>3113</v>
      </c>
      <c r="AC338" s="84" t="s">
        <v>3113</v>
      </c>
      <c r="AD338" s="87">
        <v>71126</v>
      </c>
      <c r="AE338" s="84" t="s">
        <v>3113</v>
      </c>
      <c r="AF338" s="84" t="s">
        <v>3113</v>
      </c>
      <c r="AG338" s="84" t="s">
        <v>3113</v>
      </c>
      <c r="AH338" s="84" t="s">
        <v>3113</v>
      </c>
      <c r="AI338" s="84" t="s">
        <v>3113</v>
      </c>
      <c r="AJ338" s="84" t="s">
        <v>1136</v>
      </c>
      <c r="AK338" s="84" t="s">
        <v>3113</v>
      </c>
    </row>
    <row r="339" spans="1:37" ht="60">
      <c r="A339" s="84">
        <v>334</v>
      </c>
      <c r="B339" s="91" t="s">
        <v>3482</v>
      </c>
      <c r="C339" s="73" t="s">
        <v>26</v>
      </c>
      <c r="D339" s="24" t="s">
        <v>27</v>
      </c>
      <c r="E339" s="84" t="s">
        <v>355</v>
      </c>
      <c r="F339" s="86" t="s">
        <v>1640</v>
      </c>
      <c r="G339" s="84" t="s">
        <v>3462</v>
      </c>
      <c r="H339" s="84" t="s">
        <v>3113</v>
      </c>
      <c r="I339" s="73"/>
      <c r="J339" s="89" t="s">
        <v>28</v>
      </c>
      <c r="K339" s="88" t="s">
        <v>356</v>
      </c>
      <c r="L339" s="87">
        <v>25000</v>
      </c>
      <c r="M339" s="73">
        <v>1</v>
      </c>
      <c r="N339" s="87">
        <v>29731.4</v>
      </c>
      <c r="O339" s="90" t="s">
        <v>29</v>
      </c>
      <c r="P339" s="87">
        <v>29731.4</v>
      </c>
      <c r="Q339" s="89" t="s">
        <v>30</v>
      </c>
      <c r="R339" s="87">
        <v>29731.4</v>
      </c>
      <c r="S339" s="89" t="s">
        <v>30</v>
      </c>
      <c r="T339" s="73"/>
      <c r="U339" s="73"/>
      <c r="V339" s="73" t="s">
        <v>31</v>
      </c>
      <c r="W339" s="84" t="s">
        <v>3113</v>
      </c>
      <c r="X339" s="84" t="s">
        <v>3113</v>
      </c>
      <c r="Y339" s="84" t="s">
        <v>3113</v>
      </c>
      <c r="Z339" s="84" t="s">
        <v>3113</v>
      </c>
      <c r="AA339" s="84" t="s">
        <v>3113</v>
      </c>
      <c r="AB339" s="84" t="s">
        <v>3113</v>
      </c>
      <c r="AC339" s="84" t="s">
        <v>3113</v>
      </c>
      <c r="AD339" s="87">
        <v>29731.4</v>
      </c>
      <c r="AE339" s="84" t="s">
        <v>3113</v>
      </c>
      <c r="AF339" s="84" t="s">
        <v>3113</v>
      </c>
      <c r="AG339" s="84" t="s">
        <v>3113</v>
      </c>
      <c r="AH339" s="84" t="s">
        <v>3113</v>
      </c>
      <c r="AI339" s="84" t="s">
        <v>3113</v>
      </c>
      <c r="AJ339" s="84" t="s">
        <v>1136</v>
      </c>
      <c r="AK339" s="84" t="s">
        <v>3113</v>
      </c>
    </row>
    <row r="340" spans="1:37" ht="58.5" customHeight="1">
      <c r="A340" s="84">
        <v>335</v>
      </c>
      <c r="B340" s="85" t="s">
        <v>1180</v>
      </c>
      <c r="C340" s="73" t="s">
        <v>32</v>
      </c>
      <c r="D340" s="105" t="s">
        <v>33</v>
      </c>
      <c r="E340" s="84" t="s">
        <v>4221</v>
      </c>
      <c r="F340" s="84" t="s">
        <v>1639</v>
      </c>
      <c r="G340" s="84" t="s">
        <v>3462</v>
      </c>
      <c r="H340" s="84" t="s">
        <v>3113</v>
      </c>
      <c r="I340" s="73" t="s">
        <v>1427</v>
      </c>
      <c r="J340" s="89" t="s">
        <v>34</v>
      </c>
      <c r="K340" s="88" t="s">
        <v>35</v>
      </c>
      <c r="L340" s="145" t="s">
        <v>36</v>
      </c>
      <c r="M340" s="73">
        <v>1</v>
      </c>
      <c r="N340" s="87"/>
      <c r="O340" s="106" t="s">
        <v>37</v>
      </c>
      <c r="P340" s="87"/>
      <c r="Q340" s="73"/>
      <c r="R340" s="87"/>
      <c r="S340" s="73"/>
      <c r="T340" s="73"/>
      <c r="U340" s="73"/>
      <c r="V340" s="73" t="s">
        <v>38</v>
      </c>
      <c r="W340" s="84" t="s">
        <v>3113</v>
      </c>
      <c r="X340" s="84" t="s">
        <v>3113</v>
      </c>
      <c r="Y340" s="84" t="s">
        <v>3113</v>
      </c>
      <c r="Z340" s="84" t="s">
        <v>3113</v>
      </c>
      <c r="AA340" s="84" t="s">
        <v>3113</v>
      </c>
      <c r="AB340" s="84" t="s">
        <v>3113</v>
      </c>
      <c r="AC340" s="84" t="s">
        <v>3113</v>
      </c>
      <c r="AD340" s="98" t="s">
        <v>874</v>
      </c>
      <c r="AE340" s="84" t="s">
        <v>3113</v>
      </c>
      <c r="AF340" s="84" t="s">
        <v>3113</v>
      </c>
      <c r="AG340" s="84" t="s">
        <v>3113</v>
      </c>
      <c r="AH340" s="84" t="s">
        <v>3113</v>
      </c>
      <c r="AI340" s="84" t="s">
        <v>3113</v>
      </c>
      <c r="AJ340" s="84" t="s">
        <v>1136</v>
      </c>
      <c r="AK340" s="84" t="s">
        <v>3113</v>
      </c>
    </row>
    <row r="341" spans="1:37" ht="49.5" customHeight="1">
      <c r="A341" s="84">
        <v>336</v>
      </c>
      <c r="B341" s="85" t="s">
        <v>1180</v>
      </c>
      <c r="C341" s="73" t="s">
        <v>39</v>
      </c>
      <c r="D341" s="105" t="s">
        <v>33</v>
      </c>
      <c r="E341" s="84"/>
      <c r="F341" s="84" t="s">
        <v>1639</v>
      </c>
      <c r="G341" s="84" t="s">
        <v>3462</v>
      </c>
      <c r="H341" s="84" t="s">
        <v>3113</v>
      </c>
      <c r="I341" s="73" t="s">
        <v>1427</v>
      </c>
      <c r="J341" s="89" t="s">
        <v>34</v>
      </c>
      <c r="K341" s="88" t="s">
        <v>35</v>
      </c>
      <c r="L341" s="145" t="s">
        <v>40</v>
      </c>
      <c r="M341" s="73">
        <v>1</v>
      </c>
      <c r="N341" s="87"/>
      <c r="O341" s="146" t="s">
        <v>41</v>
      </c>
      <c r="P341" s="87"/>
      <c r="Q341" s="73"/>
      <c r="R341" s="87"/>
      <c r="S341" s="73"/>
      <c r="T341" s="73"/>
      <c r="U341" s="73"/>
      <c r="V341" s="73" t="s">
        <v>42</v>
      </c>
      <c r="W341" s="84" t="s">
        <v>3113</v>
      </c>
      <c r="X341" s="84" t="s">
        <v>3113</v>
      </c>
      <c r="Y341" s="84" t="s">
        <v>3113</v>
      </c>
      <c r="Z341" s="84" t="s">
        <v>3113</v>
      </c>
      <c r="AA341" s="84" t="s">
        <v>3113</v>
      </c>
      <c r="AB341" s="84" t="s">
        <v>3113</v>
      </c>
      <c r="AC341" s="84" t="s">
        <v>3113</v>
      </c>
      <c r="AD341" s="98" t="s">
        <v>874</v>
      </c>
      <c r="AE341" s="84" t="s">
        <v>3113</v>
      </c>
      <c r="AF341" s="84" t="s">
        <v>3113</v>
      </c>
      <c r="AG341" s="84" t="s">
        <v>3113</v>
      </c>
      <c r="AH341" s="84" t="s">
        <v>3113</v>
      </c>
      <c r="AI341" s="84" t="s">
        <v>3113</v>
      </c>
      <c r="AJ341" s="84" t="s">
        <v>1136</v>
      </c>
      <c r="AK341" s="84" t="s">
        <v>3113</v>
      </c>
    </row>
    <row r="342" spans="1:37" ht="48">
      <c r="A342" s="84">
        <v>337</v>
      </c>
      <c r="B342" s="85" t="s">
        <v>1180</v>
      </c>
      <c r="C342" s="73" t="s">
        <v>43</v>
      </c>
      <c r="D342" s="105" t="s">
        <v>33</v>
      </c>
      <c r="E342" s="84"/>
      <c r="F342" s="84" t="s">
        <v>1639</v>
      </c>
      <c r="G342" s="84" t="s">
        <v>3462</v>
      </c>
      <c r="H342" s="84" t="s">
        <v>3113</v>
      </c>
      <c r="I342" s="73" t="s">
        <v>1427</v>
      </c>
      <c r="J342" s="89" t="s">
        <v>34</v>
      </c>
      <c r="K342" s="88" t="s">
        <v>35</v>
      </c>
      <c r="L342" s="145" t="s">
        <v>44</v>
      </c>
      <c r="M342" s="73">
        <v>1</v>
      </c>
      <c r="N342" s="87"/>
      <c r="O342" s="90" t="s">
        <v>45</v>
      </c>
      <c r="P342" s="87"/>
      <c r="Q342" s="73"/>
      <c r="R342" s="87"/>
      <c r="S342" s="73"/>
      <c r="T342" s="73"/>
      <c r="U342" s="73"/>
      <c r="V342" s="73" t="s">
        <v>46</v>
      </c>
      <c r="W342" s="84" t="s">
        <v>3113</v>
      </c>
      <c r="X342" s="84" t="s">
        <v>3113</v>
      </c>
      <c r="Y342" s="84" t="s">
        <v>3113</v>
      </c>
      <c r="Z342" s="84" t="s">
        <v>3113</v>
      </c>
      <c r="AA342" s="84" t="s">
        <v>3113</v>
      </c>
      <c r="AB342" s="84" t="s">
        <v>3113</v>
      </c>
      <c r="AC342" s="84" t="s">
        <v>3113</v>
      </c>
      <c r="AD342" s="98" t="s">
        <v>874</v>
      </c>
      <c r="AE342" s="84" t="s">
        <v>3113</v>
      </c>
      <c r="AF342" s="84" t="s">
        <v>3113</v>
      </c>
      <c r="AG342" s="84" t="s">
        <v>3113</v>
      </c>
      <c r="AH342" s="84" t="s">
        <v>3113</v>
      </c>
      <c r="AI342" s="84" t="s">
        <v>3113</v>
      </c>
      <c r="AJ342" s="84" t="s">
        <v>1136</v>
      </c>
      <c r="AK342" s="84" t="s">
        <v>3113</v>
      </c>
    </row>
    <row r="343" spans="1:37" ht="56.25">
      <c r="A343" s="84">
        <v>338</v>
      </c>
      <c r="B343" s="85" t="s">
        <v>1180</v>
      </c>
      <c r="C343" s="73" t="s">
        <v>47</v>
      </c>
      <c r="D343" s="24" t="s">
        <v>33</v>
      </c>
      <c r="E343" s="84"/>
      <c r="F343" s="84" t="s">
        <v>1639</v>
      </c>
      <c r="G343" s="84" t="s">
        <v>3462</v>
      </c>
      <c r="H343" s="84" t="s">
        <v>3113</v>
      </c>
      <c r="I343" s="73" t="s">
        <v>1427</v>
      </c>
      <c r="J343" s="89" t="s">
        <v>34</v>
      </c>
      <c r="K343" s="88" t="s">
        <v>35</v>
      </c>
      <c r="L343" s="145" t="s">
        <v>48</v>
      </c>
      <c r="M343" s="73">
        <v>1</v>
      </c>
      <c r="N343" s="87"/>
      <c r="O343" s="90" t="s">
        <v>49</v>
      </c>
      <c r="P343" s="87"/>
      <c r="Q343" s="73"/>
      <c r="R343" s="87"/>
      <c r="S343" s="73"/>
      <c r="T343" s="73"/>
      <c r="U343" s="73"/>
      <c r="V343" s="73" t="s">
        <v>96</v>
      </c>
      <c r="W343" s="84" t="s">
        <v>3113</v>
      </c>
      <c r="X343" s="84" t="s">
        <v>3113</v>
      </c>
      <c r="Y343" s="84" t="s">
        <v>3113</v>
      </c>
      <c r="Z343" s="84" t="s">
        <v>3113</v>
      </c>
      <c r="AA343" s="84" t="s">
        <v>3113</v>
      </c>
      <c r="AB343" s="84" t="s">
        <v>3113</v>
      </c>
      <c r="AC343" s="84" t="s">
        <v>3113</v>
      </c>
      <c r="AD343" s="98" t="s">
        <v>874</v>
      </c>
      <c r="AE343" s="84" t="s">
        <v>3113</v>
      </c>
      <c r="AF343" s="84" t="s">
        <v>3113</v>
      </c>
      <c r="AG343" s="84" t="s">
        <v>3113</v>
      </c>
      <c r="AH343" s="84" t="s">
        <v>3113</v>
      </c>
      <c r="AI343" s="84" t="s">
        <v>3113</v>
      </c>
      <c r="AJ343" s="84" t="s">
        <v>1136</v>
      </c>
      <c r="AK343" s="84" t="s">
        <v>3113</v>
      </c>
    </row>
    <row r="344" spans="1:37" ht="33" customHeight="1">
      <c r="A344" s="84">
        <v>339</v>
      </c>
      <c r="B344" s="85" t="s">
        <v>3090</v>
      </c>
      <c r="C344" s="73" t="s">
        <v>50</v>
      </c>
      <c r="D344" s="24" t="s">
        <v>3091</v>
      </c>
      <c r="E344" s="84" t="s">
        <v>2299</v>
      </c>
      <c r="F344" s="86" t="s">
        <v>1640</v>
      </c>
      <c r="G344" s="84" t="s">
        <v>1642</v>
      </c>
      <c r="H344" s="84" t="s">
        <v>3113</v>
      </c>
      <c r="I344" s="73" t="s">
        <v>51</v>
      </c>
      <c r="J344" s="89" t="s">
        <v>52</v>
      </c>
      <c r="K344" s="102" t="s">
        <v>2509</v>
      </c>
      <c r="L344" s="87">
        <v>65573.77</v>
      </c>
      <c r="M344" s="73">
        <v>1</v>
      </c>
      <c r="N344" s="94" t="s">
        <v>3113</v>
      </c>
      <c r="O344" s="88" t="s">
        <v>524</v>
      </c>
      <c r="P344" s="84" t="s">
        <v>3113</v>
      </c>
      <c r="Q344" s="84" t="s">
        <v>3113</v>
      </c>
      <c r="R344" s="84" t="s">
        <v>3113</v>
      </c>
      <c r="S344" s="84" t="s">
        <v>3113</v>
      </c>
      <c r="T344" s="84" t="s">
        <v>3113</v>
      </c>
      <c r="U344" s="84" t="s">
        <v>3113</v>
      </c>
      <c r="V344" s="84" t="s">
        <v>3113</v>
      </c>
      <c r="W344" s="84" t="s">
        <v>3113</v>
      </c>
      <c r="X344" s="84" t="s">
        <v>3113</v>
      </c>
      <c r="Y344" s="84" t="s">
        <v>3113</v>
      </c>
      <c r="Z344" s="84" t="s">
        <v>3113</v>
      </c>
      <c r="AA344" s="84" t="s">
        <v>3113</v>
      </c>
      <c r="AB344" s="84" t="s">
        <v>3113</v>
      </c>
      <c r="AC344" s="84" t="s">
        <v>3113</v>
      </c>
      <c r="AD344" s="84" t="s">
        <v>3113</v>
      </c>
      <c r="AE344" s="84" t="s">
        <v>3113</v>
      </c>
      <c r="AF344" s="84" t="s">
        <v>3113</v>
      </c>
      <c r="AG344" s="84" t="s">
        <v>3113</v>
      </c>
      <c r="AH344" s="84" t="s">
        <v>3113</v>
      </c>
      <c r="AI344" s="84" t="s">
        <v>3113</v>
      </c>
      <c r="AJ344" s="84" t="s">
        <v>3113</v>
      </c>
      <c r="AK344" s="84" t="s">
        <v>3113</v>
      </c>
    </row>
    <row r="345" spans="1:37" ht="120">
      <c r="A345" s="84">
        <v>340</v>
      </c>
      <c r="B345" s="91" t="s">
        <v>3482</v>
      </c>
      <c r="C345" s="73" t="s">
        <v>53</v>
      </c>
      <c r="D345" s="24" t="s">
        <v>54</v>
      </c>
      <c r="E345" s="84"/>
      <c r="F345" s="84" t="s">
        <v>1639</v>
      </c>
      <c r="G345" s="84" t="s">
        <v>3462</v>
      </c>
      <c r="H345" s="84" t="s">
        <v>3113</v>
      </c>
      <c r="I345" s="84" t="s">
        <v>3113</v>
      </c>
      <c r="J345" s="84" t="s">
        <v>3113</v>
      </c>
      <c r="K345" s="84" t="s">
        <v>3113</v>
      </c>
      <c r="L345" s="145" t="s">
        <v>55</v>
      </c>
      <c r="M345" s="73">
        <v>1</v>
      </c>
      <c r="N345" s="84" t="s">
        <v>3113</v>
      </c>
      <c r="O345" s="88" t="s">
        <v>352</v>
      </c>
      <c r="P345" s="84" t="s">
        <v>3113</v>
      </c>
      <c r="Q345" s="84" t="s">
        <v>3113</v>
      </c>
      <c r="R345" s="84" t="s">
        <v>3113</v>
      </c>
      <c r="S345" s="84" t="s">
        <v>3113</v>
      </c>
      <c r="T345" s="84" t="s">
        <v>3113</v>
      </c>
      <c r="U345" s="84" t="s">
        <v>3113</v>
      </c>
      <c r="V345" s="84" t="s">
        <v>3113</v>
      </c>
      <c r="W345" s="84" t="s">
        <v>3113</v>
      </c>
      <c r="X345" s="84" t="s">
        <v>3113</v>
      </c>
      <c r="Y345" s="84" t="s">
        <v>3113</v>
      </c>
      <c r="Z345" s="84" t="s">
        <v>3113</v>
      </c>
      <c r="AA345" s="84" t="s">
        <v>3113</v>
      </c>
      <c r="AB345" s="84" t="s">
        <v>3113</v>
      </c>
      <c r="AC345" s="84" t="s">
        <v>3113</v>
      </c>
      <c r="AD345" s="84" t="s">
        <v>3113</v>
      </c>
      <c r="AE345" s="84" t="s">
        <v>3113</v>
      </c>
      <c r="AF345" s="84" t="s">
        <v>3113</v>
      </c>
      <c r="AG345" s="84" t="s">
        <v>3113</v>
      </c>
      <c r="AH345" s="84" t="s">
        <v>3113</v>
      </c>
      <c r="AI345" s="84" t="s">
        <v>3113</v>
      </c>
      <c r="AJ345" s="84" t="s">
        <v>3113</v>
      </c>
      <c r="AK345" s="84" t="s">
        <v>3113</v>
      </c>
    </row>
    <row r="346" spans="1:37" ht="81.75" customHeight="1">
      <c r="A346" s="84">
        <v>341</v>
      </c>
      <c r="B346" s="91" t="s">
        <v>3482</v>
      </c>
      <c r="C346" s="73" t="s">
        <v>56</v>
      </c>
      <c r="D346" s="4" t="s">
        <v>57</v>
      </c>
      <c r="E346" s="84" t="s">
        <v>58</v>
      </c>
      <c r="F346" s="86" t="s">
        <v>1640</v>
      </c>
      <c r="G346" s="84" t="s">
        <v>1642</v>
      </c>
      <c r="H346" s="89" t="s">
        <v>59</v>
      </c>
      <c r="I346" s="73" t="s">
        <v>4304</v>
      </c>
      <c r="J346" s="89" t="s">
        <v>60</v>
      </c>
      <c r="K346" s="88" t="s">
        <v>61</v>
      </c>
      <c r="L346" s="87">
        <v>729508.2</v>
      </c>
      <c r="M346" s="73">
        <v>13</v>
      </c>
      <c r="N346" s="98" t="s">
        <v>62</v>
      </c>
      <c r="O346" s="106" t="s">
        <v>63</v>
      </c>
      <c r="P346" s="117" t="s">
        <v>64</v>
      </c>
      <c r="Q346" s="90" t="s">
        <v>65</v>
      </c>
      <c r="R346" s="117" t="s">
        <v>66</v>
      </c>
      <c r="S346" s="106" t="s">
        <v>67</v>
      </c>
      <c r="T346" s="89" t="s">
        <v>68</v>
      </c>
      <c r="U346" s="73"/>
      <c r="V346" s="89" t="s">
        <v>69</v>
      </c>
      <c r="W346" s="84" t="s">
        <v>3113</v>
      </c>
      <c r="X346" s="84" t="s">
        <v>3113</v>
      </c>
      <c r="Y346" s="84" t="s">
        <v>3113</v>
      </c>
      <c r="Z346" s="84" t="s">
        <v>3113</v>
      </c>
      <c r="AA346" s="84" t="s">
        <v>3113</v>
      </c>
      <c r="AB346" s="84" t="s">
        <v>3113</v>
      </c>
      <c r="AC346" s="84" t="s">
        <v>3113</v>
      </c>
      <c r="AD346" s="87">
        <f>388184.93+271386.36+12320.34</f>
        <v>671891.63</v>
      </c>
      <c r="AE346" s="84" t="s">
        <v>3113</v>
      </c>
      <c r="AF346" s="84" t="s">
        <v>3113</v>
      </c>
      <c r="AG346" s="84" t="s">
        <v>3113</v>
      </c>
      <c r="AH346" s="84" t="s">
        <v>3113</v>
      </c>
      <c r="AI346" s="84" t="s">
        <v>3113</v>
      </c>
      <c r="AJ346" s="84" t="s">
        <v>1136</v>
      </c>
      <c r="AK346" s="84">
        <v>498.96</v>
      </c>
    </row>
    <row r="347" spans="1:37" ht="60">
      <c r="A347" s="84">
        <v>342</v>
      </c>
      <c r="B347" s="91" t="s">
        <v>3482</v>
      </c>
      <c r="C347" s="73" t="s">
        <v>70</v>
      </c>
      <c r="D347" s="24" t="s">
        <v>71</v>
      </c>
      <c r="E347" s="84" t="s">
        <v>1983</v>
      </c>
      <c r="F347" s="86" t="s">
        <v>1640</v>
      </c>
      <c r="G347" s="84" t="s">
        <v>3462</v>
      </c>
      <c r="H347" s="84" t="s">
        <v>3113</v>
      </c>
      <c r="I347" s="73" t="s">
        <v>31</v>
      </c>
      <c r="J347" s="89" t="s">
        <v>72</v>
      </c>
      <c r="K347" s="88" t="s">
        <v>73</v>
      </c>
      <c r="L347" s="87">
        <v>98000</v>
      </c>
      <c r="M347" s="73">
        <v>1</v>
      </c>
      <c r="N347" s="87">
        <v>119560</v>
      </c>
      <c r="O347" s="90" t="s">
        <v>74</v>
      </c>
      <c r="P347" s="87"/>
      <c r="Q347" s="73"/>
      <c r="R347" s="87"/>
      <c r="S347" s="73"/>
      <c r="T347" s="73"/>
      <c r="U347" s="73"/>
      <c r="V347" s="73" t="s">
        <v>3120</v>
      </c>
      <c r="W347" s="84" t="s">
        <v>3113</v>
      </c>
      <c r="X347" s="84" t="s">
        <v>3113</v>
      </c>
      <c r="Y347" s="84" t="s">
        <v>3113</v>
      </c>
      <c r="Z347" s="84" t="s">
        <v>3113</v>
      </c>
      <c r="AA347" s="84" t="s">
        <v>3113</v>
      </c>
      <c r="AB347" s="84" t="s">
        <v>3113</v>
      </c>
      <c r="AC347" s="84" t="s">
        <v>3113</v>
      </c>
      <c r="AD347" s="87">
        <v>119560</v>
      </c>
      <c r="AE347" s="84" t="s">
        <v>3113</v>
      </c>
      <c r="AF347" s="84" t="s">
        <v>3113</v>
      </c>
      <c r="AG347" s="84" t="s">
        <v>3113</v>
      </c>
      <c r="AH347" s="84" t="s">
        <v>3113</v>
      </c>
      <c r="AI347" s="84" t="s">
        <v>3113</v>
      </c>
      <c r="AJ347" s="84" t="s">
        <v>3113</v>
      </c>
      <c r="AK347" s="84" t="s">
        <v>3113</v>
      </c>
    </row>
    <row r="348" spans="1:36" ht="12.75">
      <c r="A348" s="147"/>
      <c r="L348" s="61"/>
      <c r="N348" s="61"/>
      <c r="AJ348" s="19"/>
    </row>
    <row r="349" spans="12:36" ht="12.75">
      <c r="L349" s="61"/>
      <c r="N349" s="61"/>
      <c r="AJ349" s="19"/>
    </row>
    <row r="350" spans="12:36" ht="35.25" customHeight="1">
      <c r="L350" s="61"/>
      <c r="N350" s="61"/>
      <c r="AJ350" s="19"/>
    </row>
    <row r="351" spans="12:36" ht="12.75">
      <c r="L351" s="61"/>
      <c r="N351" s="61"/>
      <c r="AJ351" s="19"/>
    </row>
    <row r="352" spans="12:36" ht="12.75">
      <c r="L352" s="61"/>
      <c r="N352" s="61"/>
      <c r="AJ352" s="19"/>
    </row>
    <row r="353" spans="12:36" ht="12.75">
      <c r="L353" s="61"/>
      <c r="N353" s="61"/>
      <c r="AJ353" s="19"/>
    </row>
    <row r="354" spans="12:36" ht="12.75">
      <c r="L354" s="61"/>
      <c r="N354" s="61"/>
      <c r="AJ354" s="19"/>
    </row>
    <row r="355" spans="12:36" ht="12.75">
      <c r="L355" s="61"/>
      <c r="N355" s="61"/>
      <c r="AJ355" s="19"/>
    </row>
    <row r="356" spans="12:36" ht="12.75">
      <c r="L356" s="61"/>
      <c r="N356" s="61"/>
      <c r="AJ356" s="19"/>
    </row>
    <row r="357" spans="12:36" ht="45.75" customHeight="1">
      <c r="L357" s="61"/>
      <c r="N357" s="61"/>
      <c r="AJ357" s="19"/>
    </row>
    <row r="358" spans="12:36" ht="12.75">
      <c r="L358" s="61"/>
      <c r="N358" s="61"/>
      <c r="AJ358" s="19"/>
    </row>
    <row r="359" spans="12:36" ht="12.75">
      <c r="L359" s="61"/>
      <c r="N359" s="61"/>
      <c r="AJ359" s="19"/>
    </row>
    <row r="360" spans="12:36" ht="12.75">
      <c r="L360" s="61"/>
      <c r="N360" s="61"/>
      <c r="AJ360" s="19"/>
    </row>
    <row r="361" spans="12:36" ht="12.75">
      <c r="L361" s="61"/>
      <c r="N361" s="61"/>
      <c r="AJ361" s="19"/>
    </row>
    <row r="362" spans="12:36" ht="12.75">
      <c r="L362" s="61"/>
      <c r="N362" s="61"/>
      <c r="AJ362" s="19"/>
    </row>
    <row r="363" spans="12:36" ht="12.75">
      <c r="L363" s="61"/>
      <c r="N363" s="61"/>
      <c r="AJ363" s="19"/>
    </row>
    <row r="364" spans="12:36" ht="12.75">
      <c r="L364" s="61"/>
      <c r="N364" s="61"/>
      <c r="AJ364" s="19"/>
    </row>
    <row r="365" spans="12:36" ht="12.75">
      <c r="L365" s="61"/>
      <c r="N365" s="61"/>
      <c r="AJ365" s="19"/>
    </row>
    <row r="366" spans="12:36" ht="12.75">
      <c r="L366" s="61"/>
      <c r="N366" s="61"/>
      <c r="AJ366" s="19"/>
    </row>
    <row r="367" spans="12:36" ht="12.75">
      <c r="L367" s="61"/>
      <c r="N367" s="61"/>
      <c r="AJ367" s="19"/>
    </row>
    <row r="368" spans="12:36" ht="12.75">
      <c r="L368" s="61"/>
      <c r="N368" s="61"/>
      <c r="AJ368" s="19"/>
    </row>
    <row r="369" spans="12:36" ht="12.75">
      <c r="L369" s="61"/>
      <c r="N369" s="61"/>
      <c r="AJ369" s="19"/>
    </row>
    <row r="370" spans="12:36" ht="12.75">
      <c r="L370" s="61"/>
      <c r="N370" s="61"/>
      <c r="AJ370" s="19"/>
    </row>
    <row r="371" spans="12:14" ht="12.75">
      <c r="L371" s="61"/>
      <c r="N371" s="61"/>
    </row>
    <row r="372" spans="12:14" ht="12.75">
      <c r="L372" s="61"/>
      <c r="N372" s="61"/>
    </row>
    <row r="373" spans="12:14" ht="12.75">
      <c r="L373" s="61"/>
      <c r="N373" s="61"/>
    </row>
    <row r="374" spans="12:14" ht="12.75">
      <c r="L374" s="61"/>
      <c r="N374" s="61"/>
    </row>
    <row r="375" spans="12:14" ht="12.75">
      <c r="L375" s="61"/>
      <c r="N375" s="61"/>
    </row>
    <row r="376" spans="12:14" ht="12.75">
      <c r="L376" s="61"/>
      <c r="N376" s="61"/>
    </row>
    <row r="377" spans="12:14" ht="12.75">
      <c r="L377" s="61"/>
      <c r="N377" s="61"/>
    </row>
    <row r="378" spans="12:14" ht="12.75">
      <c r="L378" s="61"/>
      <c r="N378" s="61"/>
    </row>
    <row r="379" spans="12:14" ht="12.75">
      <c r="L379" s="61"/>
      <c r="N379" s="61"/>
    </row>
    <row r="380" spans="12:14" ht="12.75">
      <c r="L380" s="61"/>
      <c r="N380" s="61"/>
    </row>
    <row r="381" spans="12:14" ht="12.75">
      <c r="L381" s="61"/>
      <c r="N381" s="61"/>
    </row>
    <row r="382" spans="12:14" ht="12.75">
      <c r="L382" s="61"/>
      <c r="N382" s="61"/>
    </row>
    <row r="383" spans="12:14" ht="12.75">
      <c r="L383" s="61"/>
      <c r="N383" s="61"/>
    </row>
    <row r="384" spans="12:14" ht="12.75">
      <c r="L384" s="61"/>
      <c r="N384" s="61"/>
    </row>
    <row r="385" spans="12:14" ht="12.75">
      <c r="L385" s="61"/>
      <c r="N385" s="61"/>
    </row>
    <row r="386" spans="12:14" ht="12.75">
      <c r="L386" s="61"/>
      <c r="N386" s="61"/>
    </row>
    <row r="387" spans="12:14" ht="12.75">
      <c r="L387" s="61"/>
      <c r="N387" s="61"/>
    </row>
    <row r="388" spans="12:14" ht="12.75">
      <c r="L388" s="61"/>
      <c r="N388" s="61"/>
    </row>
    <row r="389" spans="12:14" ht="12.75">
      <c r="L389" s="61"/>
      <c r="N389" s="61"/>
    </row>
    <row r="390" spans="12:14" ht="12.75">
      <c r="L390" s="61"/>
      <c r="N390" s="61"/>
    </row>
    <row r="391" spans="12:14" ht="12.75">
      <c r="L391" s="61"/>
      <c r="N391" s="61"/>
    </row>
    <row r="392" spans="12:14" ht="12.75">
      <c r="L392" s="61"/>
      <c r="N392" s="61"/>
    </row>
    <row r="393" spans="12:14" ht="12.75">
      <c r="L393" s="61"/>
      <c r="N393" s="61"/>
    </row>
    <row r="394" spans="12:14" ht="12.75">
      <c r="L394" s="61"/>
      <c r="N394" s="61"/>
    </row>
    <row r="395" spans="12:14" ht="12.75">
      <c r="L395" s="61"/>
      <c r="N395" s="61"/>
    </row>
    <row r="396" spans="12:14" ht="12.75">
      <c r="L396" s="61"/>
      <c r="N396" s="61"/>
    </row>
    <row r="397" spans="12:14" ht="12.75">
      <c r="L397" s="61"/>
      <c r="N397" s="61"/>
    </row>
    <row r="398" spans="12:14" ht="12.75">
      <c r="L398" s="61"/>
      <c r="N398" s="61"/>
    </row>
    <row r="399" spans="12:14" ht="12.75">
      <c r="L399" s="61"/>
      <c r="N399" s="61"/>
    </row>
    <row r="400" spans="12:14" ht="12.75">
      <c r="L400" s="61"/>
      <c r="N400" s="61"/>
    </row>
    <row r="401" spans="12:14" ht="12.75">
      <c r="L401" s="61"/>
      <c r="N401" s="61"/>
    </row>
    <row r="402" spans="12:14" ht="12.75">
      <c r="L402" s="61"/>
      <c r="N402" s="61"/>
    </row>
    <row r="403" spans="12:14" ht="12.75">
      <c r="L403" s="61"/>
      <c r="N403" s="61"/>
    </row>
    <row r="404" spans="12:14" ht="12.75">
      <c r="L404" s="61"/>
      <c r="N404" s="61"/>
    </row>
    <row r="405" spans="12:14" ht="12.75">
      <c r="L405" s="61"/>
      <c r="N405" s="61"/>
    </row>
    <row r="406" spans="12:14" ht="12.75">
      <c r="L406" s="61"/>
      <c r="N406" s="61"/>
    </row>
    <row r="407" spans="12:14" ht="12.75">
      <c r="L407" s="61"/>
      <c r="N407" s="61"/>
    </row>
    <row r="408" spans="12:14" ht="12.75">
      <c r="L408" s="61"/>
      <c r="N408" s="61"/>
    </row>
    <row r="409" spans="12:14" ht="12.75">
      <c r="L409" s="61"/>
      <c r="N409" s="61"/>
    </row>
    <row r="410" spans="12:14" ht="12.75">
      <c r="L410" s="61"/>
      <c r="N410" s="61"/>
    </row>
    <row r="411" spans="12:14" ht="12.75">
      <c r="L411" s="61"/>
      <c r="N411" s="61"/>
    </row>
    <row r="412" spans="12:14" ht="12.75">
      <c r="L412" s="61"/>
      <c r="N412" s="61"/>
    </row>
    <row r="413" spans="12:14" ht="12.75">
      <c r="L413" s="61"/>
      <c r="N413" s="61"/>
    </row>
    <row r="414" spans="12:14" ht="12.75">
      <c r="L414" s="61"/>
      <c r="N414" s="61"/>
    </row>
    <row r="415" spans="12:14" ht="12.75">
      <c r="L415" s="61"/>
      <c r="N415" s="61"/>
    </row>
    <row r="416" spans="12:14" ht="12.75">
      <c r="L416" s="61"/>
      <c r="N416" s="61"/>
    </row>
    <row r="417" spans="12:14" ht="12.75">
      <c r="L417" s="61"/>
      <c r="N417" s="61"/>
    </row>
    <row r="418" spans="12:14" ht="12.75">
      <c r="L418" s="61"/>
      <c r="N418" s="61"/>
    </row>
    <row r="419" spans="12:14" ht="12.75">
      <c r="L419" s="61"/>
      <c r="N419" s="61"/>
    </row>
    <row r="420" spans="12:14" ht="12.75">
      <c r="L420" s="61"/>
      <c r="N420" s="61"/>
    </row>
    <row r="421" spans="12:14" ht="12.75">
      <c r="L421" s="61"/>
      <c r="N421" s="61"/>
    </row>
    <row r="422" spans="12:14" ht="12.75">
      <c r="L422" s="61"/>
      <c r="N422" s="61"/>
    </row>
    <row r="423" spans="12:14" ht="12.75">
      <c r="L423" s="61"/>
      <c r="N423" s="61"/>
    </row>
    <row r="424" spans="12:14" ht="12.75">
      <c r="L424" s="61"/>
      <c r="N424" s="61"/>
    </row>
    <row r="425" spans="12:14" ht="12.75">
      <c r="L425" s="61"/>
      <c r="N425" s="61"/>
    </row>
    <row r="426" spans="12:14" ht="12.75">
      <c r="L426" s="61"/>
      <c r="N426" s="61"/>
    </row>
    <row r="427" spans="12:14" ht="12.75">
      <c r="L427" s="61"/>
      <c r="N427" s="61"/>
    </row>
    <row r="428" spans="12:14" ht="12.75">
      <c r="L428" s="61"/>
      <c r="N428" s="61"/>
    </row>
    <row r="429" spans="12:14" ht="12.75">
      <c r="L429" s="61"/>
      <c r="N429" s="61"/>
    </row>
    <row r="430" spans="12:14" ht="12.75">
      <c r="L430" s="61"/>
      <c r="N430" s="61"/>
    </row>
    <row r="431" spans="12:14" ht="12.75">
      <c r="L431" s="61"/>
      <c r="N431" s="61"/>
    </row>
    <row r="432" spans="12:14" ht="12.75">
      <c r="L432" s="61"/>
      <c r="N432" s="61"/>
    </row>
    <row r="433" spans="12:14" ht="12.75">
      <c r="L433" s="61"/>
      <c r="N433" s="61"/>
    </row>
    <row r="434" spans="12:14" ht="12.75">
      <c r="L434" s="61"/>
      <c r="N434" s="61"/>
    </row>
    <row r="435" spans="12:14" ht="12.75">
      <c r="L435" s="61"/>
      <c r="N435" s="61"/>
    </row>
    <row r="436" spans="12:14" ht="12.75">
      <c r="L436" s="61"/>
      <c r="N436" s="61"/>
    </row>
    <row r="437" spans="12:14" ht="12.75">
      <c r="L437" s="61"/>
      <c r="N437" s="61"/>
    </row>
    <row r="438" spans="12:14" ht="12.75">
      <c r="L438" s="61"/>
      <c r="N438" s="61"/>
    </row>
    <row r="439" spans="12:14" ht="12.75">
      <c r="L439" s="61"/>
      <c r="N439" s="61"/>
    </row>
    <row r="440" spans="12:14" ht="12.75">
      <c r="L440" s="61"/>
      <c r="N440" s="61"/>
    </row>
    <row r="441" spans="12:14" ht="12.75">
      <c r="L441" s="61"/>
      <c r="N441" s="61"/>
    </row>
    <row r="442" spans="12:14" ht="12.75">
      <c r="L442" s="61"/>
      <c r="N442" s="61"/>
    </row>
    <row r="443" spans="12:14" ht="12.75">
      <c r="L443" s="61"/>
      <c r="N443" s="61"/>
    </row>
    <row r="444" spans="12:14" ht="12.75">
      <c r="L444" s="61"/>
      <c r="N444" s="61"/>
    </row>
    <row r="445" spans="12:14" ht="12.75">
      <c r="L445" s="61"/>
      <c r="N445" s="61"/>
    </row>
    <row r="446" spans="12:14" ht="12.75">
      <c r="L446" s="61"/>
      <c r="N446" s="61"/>
    </row>
    <row r="447" spans="12:14" ht="12.75">
      <c r="L447" s="61"/>
      <c r="N447" s="61"/>
    </row>
    <row r="448" spans="12:14" ht="12.75">
      <c r="L448" s="61"/>
      <c r="N448" s="61"/>
    </row>
    <row r="449" spans="12:14" ht="12.75">
      <c r="L449" s="61"/>
      <c r="N449" s="61"/>
    </row>
    <row r="450" spans="12:14" ht="12.75">
      <c r="L450" s="61"/>
      <c r="N450" s="61"/>
    </row>
    <row r="451" spans="12:14" ht="12.75">
      <c r="L451" s="61"/>
      <c r="N451" s="61"/>
    </row>
    <row r="452" spans="12:14" ht="12.75">
      <c r="L452" s="61"/>
      <c r="N452" s="61"/>
    </row>
    <row r="453" spans="12:14" ht="12.75">
      <c r="L453" s="61"/>
      <c r="N453" s="61"/>
    </row>
    <row r="454" spans="12:14" ht="12.75">
      <c r="L454" s="61"/>
      <c r="N454" s="61"/>
    </row>
    <row r="455" spans="12:14" ht="12.75">
      <c r="L455" s="61"/>
      <c r="N455" s="61"/>
    </row>
    <row r="456" spans="12:14" ht="12.75">
      <c r="L456" s="61"/>
      <c r="N456" s="61"/>
    </row>
    <row r="457" spans="12:14" ht="12.75">
      <c r="L457" s="61"/>
      <c r="N457" s="61"/>
    </row>
    <row r="458" spans="12:14" ht="12.75">
      <c r="L458" s="61"/>
      <c r="N458" s="61"/>
    </row>
    <row r="459" spans="12:14" ht="12.75">
      <c r="L459" s="61"/>
      <c r="N459" s="61"/>
    </row>
    <row r="460" spans="12:14" ht="12.75">
      <c r="L460" s="61"/>
      <c r="N460" s="61"/>
    </row>
    <row r="461" spans="12:14" ht="12.75">
      <c r="L461" s="61"/>
      <c r="N461" s="61"/>
    </row>
    <row r="462" spans="12:14" ht="12.75">
      <c r="L462" s="61"/>
      <c r="N462" s="61"/>
    </row>
    <row r="463" spans="12:14" ht="12.75">
      <c r="L463" s="61"/>
      <c r="N463" s="61"/>
    </row>
    <row r="464" spans="12:14" ht="12.75">
      <c r="L464" s="61"/>
      <c r="N464" s="61"/>
    </row>
    <row r="465" spans="12:14" ht="12.75">
      <c r="L465" s="61"/>
      <c r="N465" s="61"/>
    </row>
    <row r="466" spans="12:14" ht="12.75">
      <c r="L466" s="61"/>
      <c r="N466" s="61"/>
    </row>
    <row r="467" spans="12:14" ht="12.75">
      <c r="L467" s="61"/>
      <c r="N467" s="61"/>
    </row>
    <row r="468" spans="12:14" ht="12.75">
      <c r="L468" s="61"/>
      <c r="N468" s="61"/>
    </row>
    <row r="469" spans="12:14" ht="12.75">
      <c r="L469" s="61"/>
      <c r="N469" s="61"/>
    </row>
    <row r="470" spans="12:14" ht="12.75">
      <c r="L470" s="61"/>
      <c r="N470" s="61"/>
    </row>
    <row r="471" spans="12:14" ht="12.75">
      <c r="L471" s="61"/>
      <c r="N471" s="61"/>
    </row>
    <row r="472" spans="12:14" ht="12.75">
      <c r="L472" s="61"/>
      <c r="N472" s="61"/>
    </row>
    <row r="473" spans="12:14" ht="12.75">
      <c r="L473" s="61"/>
      <c r="N473" s="61"/>
    </row>
    <row r="474" spans="12:14" ht="12.75">
      <c r="L474" s="61"/>
      <c r="N474" s="61"/>
    </row>
    <row r="475" spans="12:14" ht="12.75">
      <c r="L475" s="61"/>
      <c r="N475" s="61"/>
    </row>
    <row r="476" spans="12:14" ht="12.75">
      <c r="L476" s="61"/>
      <c r="N476" s="61"/>
    </row>
    <row r="477" spans="12:14" ht="12.75">
      <c r="L477" s="61"/>
      <c r="N477" s="61"/>
    </row>
    <row r="478" spans="12:14" ht="12.75">
      <c r="L478" s="61"/>
      <c r="N478" s="61"/>
    </row>
    <row r="479" spans="12:14" ht="12.75">
      <c r="L479" s="61"/>
      <c r="N479" s="61"/>
    </row>
    <row r="480" spans="12:14" ht="12.75">
      <c r="L480" s="61"/>
      <c r="N480" s="61"/>
    </row>
    <row r="481" spans="12:14" ht="12.75">
      <c r="L481" s="61"/>
      <c r="N481" s="61"/>
    </row>
    <row r="482" spans="12:14" ht="12.75">
      <c r="L482" s="61"/>
      <c r="N482" s="61"/>
    </row>
    <row r="483" spans="12:14" ht="12.75">
      <c r="L483" s="61"/>
      <c r="N483" s="61"/>
    </row>
    <row r="484" spans="12:14" ht="12.75">
      <c r="L484" s="61"/>
      <c r="N484" s="61"/>
    </row>
    <row r="485" spans="12:14" ht="12.75">
      <c r="L485" s="61"/>
      <c r="N485" s="61"/>
    </row>
    <row r="486" spans="12:14" ht="12.75">
      <c r="L486" s="61"/>
      <c r="N486" s="61"/>
    </row>
    <row r="487" spans="12:14" ht="12.75">
      <c r="L487" s="61"/>
      <c r="N487" s="61"/>
    </row>
    <row r="488" spans="12:14" ht="12.75">
      <c r="L488" s="61"/>
      <c r="N488" s="61"/>
    </row>
    <row r="489" spans="12:14" ht="12.75">
      <c r="L489" s="61"/>
      <c r="N489" s="61"/>
    </row>
    <row r="490" spans="12:14" ht="12.75">
      <c r="L490" s="61"/>
      <c r="N490" s="61"/>
    </row>
    <row r="491" spans="12:14" ht="12.75">
      <c r="L491" s="61"/>
      <c r="N491" s="61"/>
    </row>
    <row r="492" spans="12:14" ht="12.75">
      <c r="L492" s="61"/>
      <c r="N492" s="61"/>
    </row>
    <row r="493" spans="12:14" ht="12.75">
      <c r="L493" s="61"/>
      <c r="N493" s="61"/>
    </row>
    <row r="494" spans="12:14" ht="12.75">
      <c r="L494" s="61"/>
      <c r="N494" s="61"/>
    </row>
    <row r="495" spans="12:14" ht="12.75">
      <c r="L495" s="61"/>
      <c r="N495" s="61"/>
    </row>
    <row r="496" spans="12:14" ht="12.75">
      <c r="L496" s="61"/>
      <c r="N496" s="61"/>
    </row>
    <row r="497" spans="12:14" ht="12.75">
      <c r="L497" s="61"/>
      <c r="N497" s="61"/>
    </row>
    <row r="498" spans="12:14" ht="12.75">
      <c r="L498" s="61"/>
      <c r="N498" s="61"/>
    </row>
    <row r="499" spans="12:14" ht="12.75">
      <c r="L499" s="61"/>
      <c r="N499" s="61"/>
    </row>
    <row r="500" spans="12:14" ht="12.75">
      <c r="L500" s="61"/>
      <c r="N500" s="61"/>
    </row>
    <row r="501" spans="12:14" ht="12.75">
      <c r="L501" s="61"/>
      <c r="N501" s="61"/>
    </row>
    <row r="502" spans="12:14" ht="12.75">
      <c r="L502" s="61"/>
      <c r="N502" s="61"/>
    </row>
    <row r="503" spans="12:14" ht="12.75">
      <c r="L503" s="61"/>
      <c r="N503" s="61"/>
    </row>
    <row r="504" spans="12:14" ht="12.75">
      <c r="L504" s="61"/>
      <c r="N504" s="61"/>
    </row>
    <row r="505" spans="12:14" ht="12.75">
      <c r="L505" s="61"/>
      <c r="N505" s="61"/>
    </row>
    <row r="506" spans="12:14" ht="12.75">
      <c r="L506" s="61"/>
      <c r="N506" s="61"/>
    </row>
    <row r="507" spans="12:14" ht="12.75">
      <c r="L507" s="61"/>
      <c r="N507" s="61"/>
    </row>
    <row r="508" spans="12:14" ht="12.75">
      <c r="L508" s="61"/>
      <c r="N508" s="61"/>
    </row>
    <row r="509" spans="12:14" ht="12.75">
      <c r="L509" s="61"/>
      <c r="N509" s="61"/>
    </row>
    <row r="510" spans="12:14" ht="12.75">
      <c r="L510" s="61"/>
      <c r="N510" s="61"/>
    </row>
    <row r="511" spans="12:14" ht="12.75">
      <c r="L511" s="61"/>
      <c r="N511" s="61"/>
    </row>
    <row r="512" spans="12:14" ht="12.75">
      <c r="L512" s="61"/>
      <c r="N512" s="61"/>
    </row>
    <row r="513" spans="12:14" ht="12.75">
      <c r="L513" s="61"/>
      <c r="N513" s="61"/>
    </row>
    <row r="514" spans="12:14" ht="12.75">
      <c r="L514" s="61"/>
      <c r="N514" s="61"/>
    </row>
    <row r="515" spans="12:14" ht="12.75">
      <c r="L515" s="61"/>
      <c r="N515" s="61"/>
    </row>
    <row r="516" spans="12:14" ht="12.75">
      <c r="L516" s="61"/>
      <c r="N516" s="61"/>
    </row>
    <row r="517" spans="12:14" ht="12.75">
      <c r="L517" s="61"/>
      <c r="N517" s="61"/>
    </row>
    <row r="518" spans="12:14" ht="12.75">
      <c r="L518" s="61"/>
      <c r="N518" s="61"/>
    </row>
    <row r="519" spans="12:14" ht="12.75">
      <c r="L519" s="61"/>
      <c r="N519" s="61"/>
    </row>
    <row r="520" spans="12:14" ht="12.75">
      <c r="L520" s="61"/>
      <c r="N520" s="61"/>
    </row>
    <row r="521" spans="12:14" ht="12.75">
      <c r="L521" s="61"/>
      <c r="N521" s="61"/>
    </row>
    <row r="522" spans="12:14" ht="12.75">
      <c r="L522" s="61"/>
      <c r="N522" s="61"/>
    </row>
    <row r="523" spans="12:14" ht="12.75">
      <c r="L523" s="61"/>
      <c r="N523" s="61"/>
    </row>
    <row r="524" spans="12:14" ht="12.75">
      <c r="L524" s="61"/>
      <c r="N524" s="61"/>
    </row>
    <row r="525" spans="12:14" ht="12.75">
      <c r="L525" s="61"/>
      <c r="N525" s="61"/>
    </row>
    <row r="526" spans="12:14" ht="12.75">
      <c r="L526" s="61"/>
      <c r="N526" s="61"/>
    </row>
    <row r="527" spans="12:14" ht="12.75">
      <c r="L527" s="61"/>
      <c r="N527" s="61"/>
    </row>
    <row r="528" spans="12:14" ht="12.75">
      <c r="L528" s="61"/>
      <c r="N528" s="61"/>
    </row>
    <row r="529" spans="12:14" ht="12.75">
      <c r="L529" s="61"/>
      <c r="N529" s="61"/>
    </row>
    <row r="530" spans="12:14" ht="12.75">
      <c r="L530" s="61"/>
      <c r="N530" s="61"/>
    </row>
    <row r="531" spans="12:14" ht="12.75">
      <c r="L531" s="61"/>
      <c r="N531" s="61"/>
    </row>
    <row r="532" spans="12:14" ht="12.75">
      <c r="L532" s="61"/>
      <c r="N532" s="61"/>
    </row>
    <row r="533" spans="12:14" ht="12.75">
      <c r="L533" s="61"/>
      <c r="N533" s="61"/>
    </row>
    <row r="534" spans="12:14" ht="12.75">
      <c r="L534" s="61"/>
      <c r="N534" s="61"/>
    </row>
    <row r="535" spans="12:14" ht="12.75">
      <c r="L535" s="61"/>
      <c r="N535" s="61"/>
    </row>
    <row r="536" spans="12:14" ht="12.75">
      <c r="L536" s="61"/>
      <c r="N536" s="61"/>
    </row>
    <row r="537" spans="12:14" ht="12.75">
      <c r="L537" s="61"/>
      <c r="N537" s="61"/>
    </row>
    <row r="538" spans="12:14" ht="12.75">
      <c r="L538" s="61"/>
      <c r="N538" s="61"/>
    </row>
    <row r="539" spans="12:14" ht="12.75">
      <c r="L539" s="61"/>
      <c r="N539" s="61"/>
    </row>
    <row r="540" spans="12:14" ht="12.75">
      <c r="L540" s="61"/>
      <c r="N540" s="61"/>
    </row>
    <row r="541" spans="12:14" ht="12.75">
      <c r="L541" s="61"/>
      <c r="N541" s="61"/>
    </row>
    <row r="542" spans="12:14" ht="12.75">
      <c r="L542" s="61"/>
      <c r="N542" s="61"/>
    </row>
    <row r="543" spans="12:14" ht="12.75">
      <c r="L543" s="61"/>
      <c r="N543" s="61"/>
    </row>
    <row r="544" spans="12:14" ht="12.75">
      <c r="L544" s="61"/>
      <c r="N544" s="61"/>
    </row>
    <row r="545" spans="12:14" ht="12.75">
      <c r="L545" s="61"/>
      <c r="N545" s="61"/>
    </row>
    <row r="546" spans="12:14" ht="12.75">
      <c r="L546" s="61"/>
      <c r="N546" s="61"/>
    </row>
    <row r="547" spans="12:14" ht="12.75">
      <c r="L547" s="61"/>
      <c r="N547" s="61"/>
    </row>
    <row r="548" spans="12:14" ht="12.75">
      <c r="L548" s="61"/>
      <c r="N548" s="61"/>
    </row>
    <row r="549" spans="12:14" ht="12.75">
      <c r="L549" s="61"/>
      <c r="N549" s="61"/>
    </row>
    <row r="550" spans="12:14" ht="12.75">
      <c r="L550" s="61"/>
      <c r="N550" s="61"/>
    </row>
    <row r="551" spans="12:14" ht="12.75">
      <c r="L551" s="61"/>
      <c r="N551" s="61"/>
    </row>
    <row r="552" spans="12:14" ht="12.75">
      <c r="L552" s="61"/>
      <c r="N552" s="61"/>
    </row>
    <row r="553" spans="12:14" ht="12.75">
      <c r="L553" s="61"/>
      <c r="N553" s="61"/>
    </row>
    <row r="554" spans="12:14" ht="12.75">
      <c r="L554" s="61"/>
      <c r="N554" s="61"/>
    </row>
    <row r="555" spans="12:14" ht="12.75">
      <c r="L555" s="61"/>
      <c r="N555" s="61"/>
    </row>
    <row r="556" spans="12:14" ht="12.75">
      <c r="L556" s="61"/>
      <c r="N556" s="61"/>
    </row>
    <row r="557" spans="12:14" ht="12.75">
      <c r="L557" s="61"/>
      <c r="N557" s="61"/>
    </row>
    <row r="558" spans="12:14" ht="12.75">
      <c r="L558" s="61"/>
      <c r="N558" s="61"/>
    </row>
    <row r="559" spans="12:14" ht="12.75">
      <c r="L559" s="61"/>
      <c r="N559" s="61"/>
    </row>
    <row r="560" spans="12:14" ht="12.75">
      <c r="L560" s="61"/>
      <c r="N560" s="61"/>
    </row>
    <row r="561" spans="12:14" ht="12.75">
      <c r="L561" s="61"/>
      <c r="N561" s="61"/>
    </row>
    <row r="562" spans="12:14" ht="12.75">
      <c r="L562" s="61"/>
      <c r="N562" s="61"/>
    </row>
    <row r="563" spans="12:14" ht="12.75">
      <c r="L563" s="61"/>
      <c r="N563" s="61"/>
    </row>
    <row r="564" spans="12:14" ht="12.75">
      <c r="L564" s="61"/>
      <c r="N564" s="61"/>
    </row>
    <row r="565" spans="12:14" ht="12.75">
      <c r="L565" s="61"/>
      <c r="N565" s="61"/>
    </row>
    <row r="566" spans="12:14" ht="12.75">
      <c r="L566" s="61"/>
      <c r="N566" s="61"/>
    </row>
    <row r="567" spans="12:14" ht="12.75">
      <c r="L567" s="61"/>
      <c r="N567" s="61"/>
    </row>
    <row r="568" spans="12:14" ht="12.75">
      <c r="L568" s="61"/>
      <c r="N568" s="61"/>
    </row>
    <row r="569" spans="12:14" ht="12.75">
      <c r="L569" s="61"/>
      <c r="N569" s="61"/>
    </row>
    <row r="570" spans="12:14" ht="12.75">
      <c r="L570" s="61"/>
      <c r="N570" s="61"/>
    </row>
    <row r="571" spans="12:14" ht="12.75">
      <c r="L571" s="61"/>
      <c r="N571" s="61"/>
    </row>
    <row r="572" spans="12:14" ht="12.75">
      <c r="L572" s="61"/>
      <c r="N572" s="61"/>
    </row>
    <row r="573" spans="12:14" ht="12.75">
      <c r="L573" s="61"/>
      <c r="N573" s="61"/>
    </row>
    <row r="574" spans="12:14" ht="12.75">
      <c r="L574" s="61"/>
      <c r="N574" s="61"/>
    </row>
    <row r="575" spans="12:14" ht="12.75">
      <c r="L575" s="61"/>
      <c r="N575" s="61"/>
    </row>
    <row r="576" spans="12:14" ht="12.75">
      <c r="L576" s="61"/>
      <c r="N576" s="61"/>
    </row>
    <row r="577" spans="12:14" ht="12.75">
      <c r="L577" s="61"/>
      <c r="N577" s="61"/>
    </row>
    <row r="578" spans="12:14" ht="12.75">
      <c r="L578" s="61"/>
      <c r="N578" s="61"/>
    </row>
    <row r="579" spans="12:14" ht="12.75">
      <c r="L579" s="61"/>
      <c r="N579" s="61"/>
    </row>
    <row r="580" spans="12:14" ht="12.75">
      <c r="L580" s="61"/>
      <c r="N580" s="61"/>
    </row>
    <row r="581" spans="12:14" ht="12.75">
      <c r="L581" s="61"/>
      <c r="N581" s="61"/>
    </row>
    <row r="582" spans="12:14" ht="12.75">
      <c r="L582" s="61"/>
      <c r="N582" s="61"/>
    </row>
    <row r="583" spans="12:14" ht="12.75">
      <c r="L583" s="61"/>
      <c r="N583" s="61"/>
    </row>
    <row r="584" spans="12:14" ht="12.75">
      <c r="L584" s="61"/>
      <c r="N584" s="61"/>
    </row>
    <row r="585" spans="12:14" ht="12.75">
      <c r="L585" s="61"/>
      <c r="N585" s="61"/>
    </row>
    <row r="586" spans="12:14" ht="12.75">
      <c r="L586" s="61"/>
      <c r="N586" s="61"/>
    </row>
    <row r="587" spans="12:14" ht="12.75">
      <c r="L587" s="61"/>
      <c r="N587" s="61"/>
    </row>
    <row r="588" spans="12:14" ht="12.75">
      <c r="L588" s="61"/>
      <c r="N588" s="61"/>
    </row>
    <row r="589" spans="12:14" ht="12.75">
      <c r="L589" s="61"/>
      <c r="N589" s="61"/>
    </row>
    <row r="590" spans="12:14" ht="12.75">
      <c r="L590" s="61"/>
      <c r="N590" s="61"/>
    </row>
    <row r="591" spans="12:14" ht="12.75">
      <c r="L591" s="61"/>
      <c r="N591" s="61"/>
    </row>
    <row r="592" spans="12:14" ht="12.75">
      <c r="L592" s="61"/>
      <c r="N592" s="61"/>
    </row>
    <row r="593" spans="12:14" ht="12.75">
      <c r="L593" s="61"/>
      <c r="N593" s="61"/>
    </row>
    <row r="594" spans="12:14" ht="12.75">
      <c r="L594" s="61"/>
      <c r="N594" s="61"/>
    </row>
    <row r="595" spans="12:14" ht="12.75">
      <c r="L595" s="61"/>
      <c r="N595" s="61"/>
    </row>
    <row r="596" spans="12:14" ht="12.75">
      <c r="L596" s="61"/>
      <c r="N596" s="61"/>
    </row>
    <row r="597" spans="12:14" ht="12.75">
      <c r="L597" s="61"/>
      <c r="N597" s="61"/>
    </row>
    <row r="598" spans="12:14" ht="12.75">
      <c r="L598" s="61"/>
      <c r="N598" s="61"/>
    </row>
    <row r="599" spans="12:14" ht="12.75">
      <c r="L599" s="61"/>
      <c r="N599" s="61"/>
    </row>
    <row r="600" spans="12:14" ht="12.75">
      <c r="L600" s="61"/>
      <c r="N600" s="61"/>
    </row>
    <row r="601" spans="12:14" ht="12.75">
      <c r="L601" s="61"/>
      <c r="N601" s="61"/>
    </row>
    <row r="602" spans="12:14" ht="12.75">
      <c r="L602" s="61"/>
      <c r="N602" s="61"/>
    </row>
    <row r="603" spans="12:14" ht="12.75">
      <c r="L603" s="61"/>
      <c r="N603" s="61"/>
    </row>
    <row r="604" spans="12:14" ht="12.75">
      <c r="L604" s="61"/>
      <c r="N604" s="61"/>
    </row>
    <row r="605" spans="12:14" ht="12.75">
      <c r="L605" s="61"/>
      <c r="N605" s="61"/>
    </row>
    <row r="606" spans="12:14" ht="12.75">
      <c r="L606" s="61"/>
      <c r="N606" s="61"/>
    </row>
    <row r="607" spans="12:14" ht="12.75">
      <c r="L607" s="61"/>
      <c r="N607" s="61"/>
    </row>
    <row r="608" spans="12:14" ht="12.75">
      <c r="L608" s="61"/>
      <c r="N608" s="61"/>
    </row>
    <row r="609" spans="12:14" ht="12.75">
      <c r="L609" s="61"/>
      <c r="N609" s="61"/>
    </row>
    <row r="610" spans="12:14" ht="12.75">
      <c r="L610" s="61"/>
      <c r="N610" s="61"/>
    </row>
    <row r="611" spans="12:14" ht="12.75">
      <c r="L611" s="61"/>
      <c r="N611" s="61"/>
    </row>
    <row r="612" spans="12:14" ht="12.75">
      <c r="L612" s="61"/>
      <c r="N612" s="61"/>
    </row>
    <row r="613" spans="12:14" ht="12.75">
      <c r="L613" s="61"/>
      <c r="N613" s="61"/>
    </row>
    <row r="614" spans="12:14" ht="12.75">
      <c r="L614" s="61"/>
      <c r="N614" s="61"/>
    </row>
    <row r="615" spans="12:14" ht="12.75">
      <c r="L615" s="61"/>
      <c r="N615" s="61"/>
    </row>
    <row r="616" spans="12:14" ht="12.75">
      <c r="L616" s="61"/>
      <c r="N616" s="61"/>
    </row>
    <row r="617" spans="12:14" ht="12.75">
      <c r="L617" s="61"/>
      <c r="N617" s="61"/>
    </row>
    <row r="618" spans="12:14" ht="12.75">
      <c r="L618" s="61"/>
      <c r="N618" s="61"/>
    </row>
    <row r="619" spans="12:14" ht="12.75">
      <c r="L619" s="61"/>
      <c r="N619" s="61"/>
    </row>
    <row r="620" spans="12:14" ht="12.75">
      <c r="L620" s="61"/>
      <c r="N620" s="61"/>
    </row>
    <row r="621" spans="12:14" ht="12.75">
      <c r="L621" s="61"/>
      <c r="N621" s="61"/>
    </row>
    <row r="622" spans="12:14" ht="12.75">
      <c r="L622" s="61"/>
      <c r="N622" s="61"/>
    </row>
    <row r="623" spans="12:14" ht="12.75">
      <c r="L623" s="61"/>
      <c r="N623" s="61"/>
    </row>
    <row r="624" spans="12:14" ht="12.75">
      <c r="L624" s="61"/>
      <c r="N624" s="61"/>
    </row>
    <row r="625" spans="12:14" ht="12.75">
      <c r="L625" s="61"/>
      <c r="N625" s="61"/>
    </row>
    <row r="626" spans="12:14" ht="12.75">
      <c r="L626" s="61"/>
      <c r="N626" s="61"/>
    </row>
    <row r="627" spans="12:14" ht="12.75">
      <c r="L627" s="61"/>
      <c r="N627" s="61"/>
    </row>
    <row r="628" spans="12:14" ht="12.75">
      <c r="L628" s="61"/>
      <c r="N628" s="61"/>
    </row>
    <row r="629" spans="12:14" ht="12.75">
      <c r="L629" s="61"/>
      <c r="N629" s="61"/>
    </row>
    <row r="630" spans="12:14" ht="12.75">
      <c r="L630" s="61"/>
      <c r="N630" s="61"/>
    </row>
    <row r="631" spans="12:14" ht="12.75">
      <c r="L631" s="61"/>
      <c r="N631" s="61"/>
    </row>
    <row r="632" spans="12:14" ht="12.75">
      <c r="L632" s="61"/>
      <c r="N632" s="61"/>
    </row>
    <row r="633" spans="12:14" ht="12.75">
      <c r="L633" s="61"/>
      <c r="N633" s="61"/>
    </row>
    <row r="634" spans="12:14" ht="12.75">
      <c r="L634" s="61"/>
      <c r="N634" s="61"/>
    </row>
    <row r="635" spans="12:14" ht="12.75">
      <c r="L635" s="61"/>
      <c r="N635" s="61"/>
    </row>
    <row r="636" spans="12:14" ht="12.75">
      <c r="L636" s="61"/>
      <c r="N636" s="61"/>
    </row>
    <row r="637" spans="12:14" ht="12.75">
      <c r="L637" s="61"/>
      <c r="N637" s="61"/>
    </row>
    <row r="638" spans="12:14" ht="12.75">
      <c r="L638" s="61"/>
      <c r="N638" s="61"/>
    </row>
    <row r="639" spans="12:14" ht="12.75">
      <c r="L639" s="61"/>
      <c r="N639" s="61"/>
    </row>
    <row r="640" spans="12:14" ht="12.75">
      <c r="L640" s="61"/>
      <c r="N640" s="61"/>
    </row>
    <row r="641" spans="12:14" ht="12.75">
      <c r="L641" s="61"/>
      <c r="N641" s="61"/>
    </row>
    <row r="642" spans="12:14" ht="12.75">
      <c r="L642" s="61"/>
      <c r="N642" s="61"/>
    </row>
    <row r="643" spans="12:14" ht="12.75">
      <c r="L643" s="61"/>
      <c r="N643" s="61"/>
    </row>
    <row r="644" spans="12:14" ht="12.75">
      <c r="L644" s="61"/>
      <c r="N644" s="61"/>
    </row>
    <row r="645" spans="12:14" ht="12.75">
      <c r="L645" s="61"/>
      <c r="N645" s="61"/>
    </row>
    <row r="646" spans="12:14" ht="12.75">
      <c r="L646" s="61"/>
      <c r="N646" s="61"/>
    </row>
    <row r="647" spans="12:14" ht="12.75">
      <c r="L647" s="61"/>
      <c r="N647" s="61"/>
    </row>
    <row r="648" spans="12:14" ht="12.75">
      <c r="L648" s="61"/>
      <c r="N648" s="61"/>
    </row>
    <row r="649" spans="12:14" ht="12.75">
      <c r="L649" s="61"/>
      <c r="N649" s="61"/>
    </row>
    <row r="650" spans="12:14" ht="12.75">
      <c r="L650" s="61"/>
      <c r="N650" s="61"/>
    </row>
    <row r="651" spans="12:14" ht="12.75">
      <c r="L651" s="61"/>
      <c r="N651" s="61"/>
    </row>
    <row r="652" spans="12:14" ht="12.75">
      <c r="L652" s="61"/>
      <c r="N652" s="61"/>
    </row>
    <row r="653" spans="12:14" ht="12.75">
      <c r="L653" s="61"/>
      <c r="N653" s="61"/>
    </row>
    <row r="654" spans="12:14" ht="12.75">
      <c r="L654" s="61"/>
      <c r="N654" s="61"/>
    </row>
    <row r="655" spans="12:14" ht="12.75">
      <c r="L655" s="61"/>
      <c r="N655" s="61"/>
    </row>
    <row r="656" spans="12:14" ht="12.75">
      <c r="L656" s="61"/>
      <c r="N656" s="61"/>
    </row>
    <row r="657" spans="12:14" ht="12.75">
      <c r="L657" s="61"/>
      <c r="N657" s="61"/>
    </row>
    <row r="658" spans="12:14" ht="12.75">
      <c r="L658" s="61"/>
      <c r="N658" s="61"/>
    </row>
    <row r="659" spans="12:14" ht="12.75">
      <c r="L659" s="61"/>
      <c r="N659" s="61"/>
    </row>
    <row r="660" spans="12:14" ht="12.75">
      <c r="L660" s="61"/>
      <c r="N660" s="61"/>
    </row>
    <row r="661" spans="12:14" ht="12.75">
      <c r="L661" s="61"/>
      <c r="N661" s="61"/>
    </row>
    <row r="662" spans="12:14" ht="12.75">
      <c r="L662" s="61"/>
      <c r="N662" s="61"/>
    </row>
    <row r="663" spans="12:14" ht="12.75">
      <c r="L663" s="61"/>
      <c r="N663" s="61"/>
    </row>
    <row r="664" spans="12:14" ht="12.75">
      <c r="L664" s="61"/>
      <c r="N664" s="61"/>
    </row>
    <row r="665" spans="12:14" ht="12.75">
      <c r="L665" s="61"/>
      <c r="N665" s="61"/>
    </row>
    <row r="666" spans="12:14" ht="12.75">
      <c r="L666" s="61"/>
      <c r="N666" s="61"/>
    </row>
    <row r="667" spans="12:14" ht="12.75">
      <c r="L667" s="61"/>
      <c r="N667" s="61"/>
    </row>
    <row r="668" spans="12:14" ht="12.75">
      <c r="L668" s="61"/>
      <c r="N668" s="61"/>
    </row>
    <row r="669" spans="12:14" ht="12.75">
      <c r="L669" s="61"/>
      <c r="N669" s="61"/>
    </row>
    <row r="670" spans="12:14" ht="12.75">
      <c r="L670" s="61"/>
      <c r="N670" s="61"/>
    </row>
    <row r="671" spans="12:14" ht="12.75">
      <c r="L671" s="61"/>
      <c r="N671" s="61"/>
    </row>
    <row r="672" spans="12:14" ht="12.75">
      <c r="L672" s="61"/>
      <c r="N672" s="61"/>
    </row>
    <row r="673" spans="12:14" ht="12.75">
      <c r="L673" s="61"/>
      <c r="N673" s="61"/>
    </row>
    <row r="674" spans="12:14" ht="12.75">
      <c r="L674" s="61"/>
      <c r="N674" s="61"/>
    </row>
    <row r="675" spans="12:14" ht="12.75">
      <c r="L675" s="61"/>
      <c r="N675" s="61"/>
    </row>
    <row r="676" spans="12:14" ht="12.75">
      <c r="L676" s="61"/>
      <c r="N676" s="61"/>
    </row>
    <row r="677" spans="12:14" ht="12.75">
      <c r="L677" s="61"/>
      <c r="N677" s="61"/>
    </row>
    <row r="678" spans="12:14" ht="12.75">
      <c r="L678" s="61"/>
      <c r="N678" s="61"/>
    </row>
    <row r="679" spans="12:14" ht="12.75">
      <c r="L679" s="61"/>
      <c r="N679" s="61"/>
    </row>
    <row r="680" spans="12:14" ht="12.75">
      <c r="L680" s="61"/>
      <c r="N680" s="61"/>
    </row>
    <row r="681" spans="12:14" ht="12.75">
      <c r="L681" s="61"/>
      <c r="N681" s="61"/>
    </row>
    <row r="682" spans="12:14" ht="12.75">
      <c r="L682" s="61"/>
      <c r="N682" s="61"/>
    </row>
    <row r="683" spans="12:14" ht="12.75">
      <c r="L683" s="61"/>
      <c r="N683" s="61"/>
    </row>
    <row r="684" spans="12:14" ht="12.75">
      <c r="L684" s="61"/>
      <c r="N684" s="61"/>
    </row>
    <row r="685" spans="12:14" ht="12.75">
      <c r="L685" s="61"/>
      <c r="N685" s="61"/>
    </row>
    <row r="686" spans="12:14" ht="12.75">
      <c r="L686" s="61"/>
      <c r="N686" s="61"/>
    </row>
    <row r="687" spans="12:14" ht="12.75">
      <c r="L687" s="61"/>
      <c r="N687" s="61"/>
    </row>
    <row r="688" spans="12:14" ht="12.75">
      <c r="L688" s="61"/>
      <c r="N688" s="61"/>
    </row>
    <row r="689" spans="12:14" ht="12.75">
      <c r="L689" s="61"/>
      <c r="N689" s="61"/>
    </row>
    <row r="690" spans="12:14" ht="12.75">
      <c r="L690" s="61"/>
      <c r="N690" s="61"/>
    </row>
    <row r="691" spans="12:14" ht="12.75">
      <c r="L691" s="61"/>
      <c r="N691" s="61"/>
    </row>
    <row r="692" spans="12:14" ht="12.75">
      <c r="L692" s="61"/>
      <c r="N692" s="61"/>
    </row>
    <row r="693" spans="12:14" ht="12.75">
      <c r="L693" s="61"/>
      <c r="N693" s="61"/>
    </row>
    <row r="694" spans="12:14" ht="12.75">
      <c r="L694" s="61"/>
      <c r="N694" s="61"/>
    </row>
    <row r="695" spans="12:14" ht="12.75">
      <c r="L695" s="61"/>
      <c r="N695" s="61"/>
    </row>
    <row r="696" spans="12:14" ht="12.75">
      <c r="L696" s="61"/>
      <c r="N696" s="61"/>
    </row>
    <row r="697" spans="12:14" ht="12.75">
      <c r="L697" s="61"/>
      <c r="N697" s="61"/>
    </row>
    <row r="698" spans="12:14" ht="12.75">
      <c r="L698" s="61"/>
      <c r="N698" s="61"/>
    </row>
    <row r="699" spans="12:14" ht="12.75">
      <c r="L699" s="61"/>
      <c r="N699" s="61"/>
    </row>
    <row r="700" spans="12:14" ht="12.75">
      <c r="L700" s="61"/>
      <c r="N700" s="61"/>
    </row>
    <row r="701" spans="12:14" ht="12.75">
      <c r="L701" s="61"/>
      <c r="N701" s="61"/>
    </row>
    <row r="702" spans="12:14" ht="12.75">
      <c r="L702" s="61"/>
      <c r="N702" s="61"/>
    </row>
    <row r="703" spans="12:14" ht="12.75">
      <c r="L703" s="61"/>
      <c r="N703" s="61"/>
    </row>
    <row r="704" spans="12:14" ht="12.75">
      <c r="L704" s="61"/>
      <c r="N704" s="61"/>
    </row>
    <row r="705" spans="12:14" ht="12.75">
      <c r="L705" s="61"/>
      <c r="N705" s="61"/>
    </row>
    <row r="706" spans="12:14" ht="12.75">
      <c r="L706" s="61"/>
      <c r="N706" s="61"/>
    </row>
    <row r="707" spans="12:14" ht="12.75">
      <c r="L707" s="61"/>
      <c r="N707" s="61"/>
    </row>
    <row r="708" spans="12:14" ht="12.75">
      <c r="L708" s="61"/>
      <c r="N708" s="61"/>
    </row>
    <row r="709" spans="12:14" ht="12.75">
      <c r="L709" s="61"/>
      <c r="N709" s="61"/>
    </row>
    <row r="710" spans="12:14" ht="12.75">
      <c r="L710" s="61"/>
      <c r="N710" s="61"/>
    </row>
    <row r="711" spans="12:14" ht="12.75">
      <c r="L711" s="61"/>
      <c r="N711" s="61"/>
    </row>
    <row r="712" spans="12:14" ht="12.75">
      <c r="L712" s="61"/>
      <c r="N712" s="61"/>
    </row>
    <row r="713" spans="12:14" ht="12.75">
      <c r="L713" s="61"/>
      <c r="N713" s="61"/>
    </row>
    <row r="714" spans="12:14" ht="12.75">
      <c r="L714" s="61"/>
      <c r="N714" s="61"/>
    </row>
    <row r="715" spans="12:14" ht="12.75">
      <c r="L715" s="61"/>
      <c r="N715" s="61"/>
    </row>
    <row r="716" spans="12:14" ht="12.75">
      <c r="L716" s="61"/>
      <c r="N716" s="61"/>
    </row>
    <row r="717" spans="12:14" ht="12.75">
      <c r="L717" s="61"/>
      <c r="N717" s="61"/>
    </row>
    <row r="718" spans="12:14" ht="12.75">
      <c r="L718" s="61"/>
      <c r="N718" s="61"/>
    </row>
    <row r="719" spans="12:14" ht="12.75">
      <c r="L719" s="61"/>
      <c r="N719" s="61"/>
    </row>
    <row r="720" spans="12:14" ht="12.75">
      <c r="L720" s="61"/>
      <c r="N720" s="61"/>
    </row>
    <row r="721" spans="12:14" ht="12.75">
      <c r="L721" s="61"/>
      <c r="N721" s="61"/>
    </row>
    <row r="722" spans="12:14" ht="12.75">
      <c r="L722" s="61"/>
      <c r="N722" s="61"/>
    </row>
    <row r="723" spans="12:14" ht="12.75">
      <c r="L723" s="61"/>
      <c r="N723" s="61"/>
    </row>
    <row r="724" spans="12:14" ht="12.75">
      <c r="L724" s="61"/>
      <c r="N724" s="61"/>
    </row>
    <row r="725" spans="12:14" ht="12.75">
      <c r="L725" s="61"/>
      <c r="N725" s="61"/>
    </row>
    <row r="726" spans="12:14" ht="12.75">
      <c r="L726" s="61"/>
      <c r="N726" s="61"/>
    </row>
    <row r="727" spans="12:14" ht="12.75">
      <c r="L727" s="61"/>
      <c r="N727" s="61"/>
    </row>
    <row r="728" spans="12:14" ht="12.75">
      <c r="L728" s="61"/>
      <c r="N728" s="61"/>
    </row>
    <row r="729" spans="12:14" ht="12.75">
      <c r="L729" s="61"/>
      <c r="N729" s="61"/>
    </row>
    <row r="730" spans="12:14" ht="12.75">
      <c r="L730" s="61"/>
      <c r="N730" s="61"/>
    </row>
    <row r="731" spans="12:14" ht="12.75">
      <c r="L731" s="61"/>
      <c r="N731" s="61"/>
    </row>
    <row r="732" spans="12:14" ht="12.75">
      <c r="L732" s="61"/>
      <c r="N732" s="61"/>
    </row>
    <row r="733" spans="12:14" ht="12.75">
      <c r="L733" s="61"/>
      <c r="N733" s="61"/>
    </row>
    <row r="734" spans="12:14" ht="12.75">
      <c r="L734" s="61"/>
      <c r="N734" s="61"/>
    </row>
    <row r="735" spans="12:14" ht="12.75">
      <c r="L735" s="61"/>
      <c r="N735" s="61"/>
    </row>
    <row r="736" spans="12:14" ht="12.75">
      <c r="L736" s="61"/>
      <c r="N736" s="61"/>
    </row>
    <row r="737" spans="12:14" ht="12.75">
      <c r="L737" s="61"/>
      <c r="N737" s="61"/>
    </row>
    <row r="738" spans="12:14" ht="12.75">
      <c r="L738" s="61"/>
      <c r="N738" s="61"/>
    </row>
    <row r="739" spans="12:14" ht="12.75">
      <c r="L739" s="61"/>
      <c r="N739" s="61"/>
    </row>
    <row r="740" spans="12:14" ht="12.75">
      <c r="L740" s="61"/>
      <c r="N740" s="61"/>
    </row>
    <row r="741" spans="12:14" ht="12.75">
      <c r="L741" s="61"/>
      <c r="N741" s="61"/>
    </row>
    <row r="742" spans="12:14" ht="12.75">
      <c r="L742" s="61"/>
      <c r="N742" s="61"/>
    </row>
    <row r="743" spans="12:14" ht="12.75">
      <c r="L743" s="61"/>
      <c r="N743" s="61"/>
    </row>
    <row r="744" spans="12:14" ht="12.75">
      <c r="L744" s="61"/>
      <c r="N744" s="61"/>
    </row>
    <row r="745" spans="12:14" ht="12.75">
      <c r="L745" s="61"/>
      <c r="N745" s="61"/>
    </row>
    <row r="746" spans="12:14" ht="12.75">
      <c r="L746" s="61"/>
      <c r="N746" s="61"/>
    </row>
    <row r="747" spans="12:14" ht="12.75">
      <c r="L747" s="61"/>
      <c r="N747" s="61"/>
    </row>
    <row r="748" spans="12:14" ht="12.75">
      <c r="L748" s="61"/>
      <c r="N748" s="61"/>
    </row>
    <row r="749" spans="12:14" ht="12.75">
      <c r="L749" s="61"/>
      <c r="N749" s="61"/>
    </row>
    <row r="750" spans="12:14" ht="12.75">
      <c r="L750" s="61"/>
      <c r="N750" s="61"/>
    </row>
    <row r="751" spans="12:14" ht="12.75">
      <c r="L751" s="61"/>
      <c r="N751" s="61"/>
    </row>
    <row r="752" spans="12:14" ht="12.75">
      <c r="L752" s="61"/>
      <c r="N752" s="61"/>
    </row>
    <row r="753" spans="12:14" ht="12.75">
      <c r="L753" s="61"/>
      <c r="N753" s="61"/>
    </row>
    <row r="754" spans="12:14" ht="12.75">
      <c r="L754" s="61"/>
      <c r="N754" s="61"/>
    </row>
    <row r="755" spans="12:14" ht="12.75">
      <c r="L755" s="61"/>
      <c r="N755" s="61"/>
    </row>
    <row r="756" spans="12:14" ht="12.75">
      <c r="L756" s="61"/>
      <c r="N756" s="61"/>
    </row>
    <row r="757" spans="12:14" ht="12.75">
      <c r="L757" s="61"/>
      <c r="N757" s="61"/>
    </row>
    <row r="758" spans="12:14" ht="12.75">
      <c r="L758" s="61"/>
      <c r="N758" s="61"/>
    </row>
    <row r="759" spans="12:14" ht="12.75">
      <c r="L759" s="61"/>
      <c r="N759" s="61"/>
    </row>
    <row r="760" spans="12:14" ht="12.75">
      <c r="L760" s="61"/>
      <c r="N760" s="61"/>
    </row>
    <row r="761" spans="12:14" ht="12.75">
      <c r="L761" s="61"/>
      <c r="N761" s="61"/>
    </row>
    <row r="762" spans="12:14" ht="12.75">
      <c r="L762" s="61"/>
      <c r="N762" s="61"/>
    </row>
    <row r="763" spans="12:14" ht="12.75">
      <c r="L763" s="61"/>
      <c r="N763" s="61"/>
    </row>
    <row r="764" spans="12:14" ht="12.75">
      <c r="L764" s="61"/>
      <c r="N764" s="61"/>
    </row>
    <row r="765" spans="12:14" ht="12.75">
      <c r="L765" s="61"/>
      <c r="N765" s="61"/>
    </row>
    <row r="766" spans="12:14" ht="12.75">
      <c r="L766" s="61"/>
      <c r="N766" s="61"/>
    </row>
    <row r="767" spans="12:14" ht="12.75">
      <c r="L767" s="61"/>
      <c r="N767" s="61"/>
    </row>
    <row r="768" spans="12:14" ht="12.75">
      <c r="L768" s="61"/>
      <c r="N768" s="61"/>
    </row>
    <row r="769" spans="12:14" ht="12.75">
      <c r="L769" s="61"/>
      <c r="N769" s="61"/>
    </row>
    <row r="770" spans="12:14" ht="12.75">
      <c r="L770" s="61"/>
      <c r="N770" s="61"/>
    </row>
    <row r="771" spans="12:14" ht="12.75">
      <c r="L771" s="61"/>
      <c r="N771" s="61"/>
    </row>
    <row r="772" spans="12:14" ht="12.75">
      <c r="L772" s="61"/>
      <c r="N772" s="61"/>
    </row>
    <row r="773" spans="12:14" ht="12.75">
      <c r="L773" s="61"/>
      <c r="N773" s="61"/>
    </row>
    <row r="774" spans="12:14" ht="12.75">
      <c r="L774" s="61"/>
      <c r="N774" s="61"/>
    </row>
    <row r="775" spans="12:14" ht="12.75">
      <c r="L775" s="61"/>
      <c r="N775" s="61"/>
    </row>
    <row r="776" spans="12:14" ht="12.75">
      <c r="L776" s="61"/>
      <c r="N776" s="61"/>
    </row>
    <row r="777" spans="12:14" ht="12.75">
      <c r="L777" s="61"/>
      <c r="N777" s="61"/>
    </row>
    <row r="778" spans="12:14" ht="12.75">
      <c r="L778" s="61"/>
      <c r="N778" s="61"/>
    </row>
    <row r="779" spans="12:14" ht="12.75">
      <c r="L779" s="61"/>
      <c r="N779" s="61"/>
    </row>
    <row r="780" spans="12:14" ht="12.75">
      <c r="L780" s="61"/>
      <c r="N780" s="61"/>
    </row>
    <row r="781" spans="12:14" ht="12.75">
      <c r="L781" s="61"/>
      <c r="N781" s="61"/>
    </row>
    <row r="782" spans="12:14" ht="12.75">
      <c r="L782" s="61"/>
      <c r="N782" s="61"/>
    </row>
    <row r="783" spans="12:14" ht="12.75">
      <c r="L783" s="61"/>
      <c r="N783" s="61"/>
    </row>
    <row r="784" spans="12:14" ht="12.75">
      <c r="L784" s="61"/>
      <c r="N784" s="61"/>
    </row>
    <row r="785" spans="12:14" ht="12.75">
      <c r="L785" s="61"/>
      <c r="N785" s="61"/>
    </row>
    <row r="786" spans="12:14" ht="12.75">
      <c r="L786" s="61"/>
      <c r="N786" s="61"/>
    </row>
    <row r="787" spans="12:14" ht="12.75">
      <c r="L787" s="61"/>
      <c r="N787" s="61"/>
    </row>
    <row r="788" spans="12:14" ht="12.75">
      <c r="L788" s="61"/>
      <c r="N788" s="61"/>
    </row>
    <row r="789" spans="12:14" ht="12.75">
      <c r="L789" s="61"/>
      <c r="N789" s="61"/>
    </row>
    <row r="790" spans="12:14" ht="12.75">
      <c r="L790" s="61"/>
      <c r="N790" s="61"/>
    </row>
    <row r="791" spans="12:14" ht="12.75">
      <c r="L791" s="61"/>
      <c r="N791" s="61"/>
    </row>
    <row r="792" spans="12:14" ht="12.75">
      <c r="L792" s="61"/>
      <c r="N792" s="61"/>
    </row>
    <row r="793" spans="12:14" ht="12.75">
      <c r="L793" s="61"/>
      <c r="N793" s="61"/>
    </row>
    <row r="794" spans="12:14" ht="12.75">
      <c r="L794" s="61"/>
      <c r="N794" s="61"/>
    </row>
    <row r="795" spans="12:14" ht="12.75">
      <c r="L795" s="61"/>
      <c r="N795" s="61"/>
    </row>
    <row r="796" spans="12:14" ht="12.75">
      <c r="L796" s="61"/>
      <c r="N796" s="61"/>
    </row>
    <row r="797" spans="12:14" ht="12.75">
      <c r="L797" s="61"/>
      <c r="N797" s="61"/>
    </row>
    <row r="798" spans="12:14" ht="12.75">
      <c r="L798" s="61"/>
      <c r="N798" s="61"/>
    </row>
    <row r="799" spans="12:14" ht="12.75">
      <c r="L799" s="61"/>
      <c r="N799" s="61"/>
    </row>
    <row r="800" spans="12:14" ht="12.75">
      <c r="L800" s="61"/>
      <c r="N800" s="61"/>
    </row>
    <row r="801" spans="12:14" ht="12.75">
      <c r="L801" s="61"/>
      <c r="N801" s="61"/>
    </row>
    <row r="802" spans="12:14" ht="12.75">
      <c r="L802" s="61"/>
      <c r="N802" s="61"/>
    </row>
    <row r="803" spans="12:14" ht="12.75">
      <c r="L803" s="61"/>
      <c r="N803" s="61"/>
    </row>
    <row r="804" spans="12:14" ht="12.75">
      <c r="L804" s="61"/>
      <c r="N804" s="61"/>
    </row>
    <row r="805" spans="12:14" ht="12.75">
      <c r="L805" s="61"/>
      <c r="N805" s="61"/>
    </row>
    <row r="806" spans="12:14" ht="12.75">
      <c r="L806" s="61"/>
      <c r="N806" s="61"/>
    </row>
    <row r="807" spans="12:14" ht="12.75">
      <c r="L807" s="61"/>
      <c r="N807" s="61"/>
    </row>
    <row r="808" spans="12:14" ht="12.75">
      <c r="L808" s="61"/>
      <c r="N808" s="61"/>
    </row>
    <row r="809" spans="12:14" ht="12.75">
      <c r="L809" s="61"/>
      <c r="N809" s="61"/>
    </row>
    <row r="810" spans="12:14" ht="12.75">
      <c r="L810" s="61"/>
      <c r="N810" s="61"/>
    </row>
    <row r="811" spans="12:14" ht="12.75">
      <c r="L811" s="61"/>
      <c r="N811" s="61"/>
    </row>
    <row r="812" spans="12:14" ht="12.75">
      <c r="L812" s="61"/>
      <c r="N812" s="61"/>
    </row>
    <row r="813" spans="12:14" ht="12.75">
      <c r="L813" s="61"/>
      <c r="N813" s="61"/>
    </row>
    <row r="814" spans="12:14" ht="12.75">
      <c r="L814" s="61"/>
      <c r="N814" s="61"/>
    </row>
    <row r="815" spans="12:14" ht="12.75">
      <c r="L815" s="61"/>
      <c r="N815" s="61"/>
    </row>
    <row r="816" spans="12:14" ht="12.75">
      <c r="L816" s="61"/>
      <c r="N816" s="61"/>
    </row>
    <row r="817" spans="12:14" ht="12.75">
      <c r="L817" s="61"/>
      <c r="N817" s="61"/>
    </row>
    <row r="818" spans="12:14" ht="12.75">
      <c r="L818" s="61"/>
      <c r="N818" s="61"/>
    </row>
    <row r="819" spans="12:14" ht="12.75">
      <c r="L819" s="61"/>
      <c r="N819" s="61"/>
    </row>
    <row r="820" spans="12:14" ht="12.75">
      <c r="L820" s="61"/>
      <c r="N820" s="61"/>
    </row>
    <row r="821" spans="12:14" ht="12.75">
      <c r="L821" s="61"/>
      <c r="N821" s="61"/>
    </row>
    <row r="822" spans="12:14" ht="12.75">
      <c r="L822" s="61"/>
      <c r="N822" s="61"/>
    </row>
    <row r="823" spans="12:14" ht="12.75">
      <c r="L823" s="61"/>
      <c r="N823" s="61"/>
    </row>
    <row r="824" spans="12:14" ht="12.75">
      <c r="L824" s="61"/>
      <c r="N824" s="61"/>
    </row>
    <row r="825" spans="12:14" ht="12.75">
      <c r="L825" s="61"/>
      <c r="N825" s="61"/>
    </row>
    <row r="826" spans="12:14" ht="12.75">
      <c r="L826" s="61"/>
      <c r="N826" s="61"/>
    </row>
    <row r="827" spans="12:14" ht="12.75">
      <c r="L827" s="61"/>
      <c r="N827" s="61"/>
    </row>
    <row r="828" spans="12:14" ht="12.75">
      <c r="L828" s="61"/>
      <c r="N828" s="61"/>
    </row>
    <row r="829" spans="12:14" ht="12.75">
      <c r="L829" s="61"/>
      <c r="N829" s="61"/>
    </row>
    <row r="830" spans="12:14" ht="12.75">
      <c r="L830" s="61"/>
      <c r="N830" s="61"/>
    </row>
    <row r="831" spans="12:14" ht="12.75">
      <c r="L831" s="61"/>
      <c r="N831" s="61"/>
    </row>
    <row r="832" spans="12:14" ht="12.75">
      <c r="L832" s="61"/>
      <c r="N832" s="61"/>
    </row>
    <row r="833" spans="12:14" ht="12.75">
      <c r="L833" s="61"/>
      <c r="N833" s="61"/>
    </row>
    <row r="834" spans="12:14" ht="12.75">
      <c r="L834" s="61"/>
      <c r="N834" s="61"/>
    </row>
    <row r="835" spans="12:14" ht="12.75">
      <c r="L835" s="61"/>
      <c r="N835" s="61"/>
    </row>
    <row r="836" spans="12:14" ht="12.75">
      <c r="L836" s="61"/>
      <c r="N836" s="61"/>
    </row>
    <row r="837" spans="12:14" ht="12.75">
      <c r="L837" s="61"/>
      <c r="N837" s="61"/>
    </row>
    <row r="838" spans="12:14" ht="12.75">
      <c r="L838" s="61"/>
      <c r="N838" s="61"/>
    </row>
    <row r="839" spans="12:14" ht="12.75">
      <c r="L839" s="61"/>
      <c r="N839" s="61"/>
    </row>
    <row r="840" spans="12:14" ht="12.75">
      <c r="L840" s="61"/>
      <c r="N840" s="61"/>
    </row>
    <row r="841" spans="12:14" ht="12.75">
      <c r="L841" s="61"/>
      <c r="N841" s="61"/>
    </row>
    <row r="842" spans="12:14" ht="12.75">
      <c r="L842" s="61"/>
      <c r="N842" s="61"/>
    </row>
    <row r="843" spans="12:14" ht="12.75">
      <c r="L843" s="61"/>
      <c r="N843" s="61"/>
    </row>
    <row r="844" spans="12:14" ht="12.75">
      <c r="L844" s="61"/>
      <c r="N844" s="61"/>
    </row>
    <row r="845" spans="12:14" ht="12.75">
      <c r="L845" s="61"/>
      <c r="N845" s="61"/>
    </row>
    <row r="846" spans="12:14" ht="12.75">
      <c r="L846" s="61"/>
      <c r="N846" s="61"/>
    </row>
    <row r="847" spans="12:14" ht="12.75">
      <c r="L847" s="61"/>
      <c r="N847" s="61"/>
    </row>
    <row r="848" spans="12:14" ht="12.75">
      <c r="L848" s="61"/>
      <c r="N848" s="61"/>
    </row>
    <row r="849" spans="12:14" ht="12.75">
      <c r="L849" s="61"/>
      <c r="N849" s="61"/>
    </row>
    <row r="850" spans="12:14" ht="12.75">
      <c r="L850" s="61"/>
      <c r="N850" s="61"/>
    </row>
    <row r="851" spans="12:14" ht="12.75">
      <c r="L851" s="61"/>
      <c r="N851" s="61"/>
    </row>
    <row r="852" spans="12:14" ht="12.75">
      <c r="L852" s="61"/>
      <c r="N852" s="61"/>
    </row>
    <row r="853" spans="12:14" ht="12.75">
      <c r="L853" s="61"/>
      <c r="N853" s="61"/>
    </row>
    <row r="854" spans="12:14" ht="12.75">
      <c r="L854" s="61"/>
      <c r="N854" s="61"/>
    </row>
    <row r="855" spans="12:14" ht="12.75">
      <c r="L855" s="61"/>
      <c r="N855" s="61"/>
    </row>
    <row r="856" spans="12:14" ht="12.75">
      <c r="L856" s="61"/>
      <c r="N856" s="61"/>
    </row>
    <row r="857" spans="12:14" ht="12.75">
      <c r="L857" s="61"/>
      <c r="N857" s="61"/>
    </row>
    <row r="858" spans="12:14" ht="12.75">
      <c r="L858" s="61"/>
      <c r="N858" s="61"/>
    </row>
    <row r="859" spans="12:14" ht="12.75">
      <c r="L859" s="61"/>
      <c r="N859" s="61"/>
    </row>
    <row r="860" spans="12:14" ht="12.75">
      <c r="L860" s="61"/>
      <c r="N860" s="61"/>
    </row>
    <row r="861" spans="12:14" ht="12.75">
      <c r="L861" s="61"/>
      <c r="N861" s="61"/>
    </row>
    <row r="862" spans="12:14" ht="12.75">
      <c r="L862" s="61"/>
      <c r="N862" s="61"/>
    </row>
    <row r="863" spans="12:14" ht="12.75">
      <c r="L863" s="61"/>
      <c r="N863" s="61"/>
    </row>
    <row r="864" spans="12:14" ht="12.75">
      <c r="L864" s="61"/>
      <c r="N864" s="61"/>
    </row>
    <row r="865" spans="12:14" ht="12.75">
      <c r="L865" s="61"/>
      <c r="N865" s="61"/>
    </row>
    <row r="866" spans="12:14" ht="12.75">
      <c r="L866" s="61"/>
      <c r="N866" s="61"/>
    </row>
    <row r="867" spans="12:14" ht="12.75">
      <c r="L867" s="61"/>
      <c r="N867" s="61"/>
    </row>
    <row r="868" spans="12:14" ht="12.75">
      <c r="L868" s="61"/>
      <c r="N868" s="61"/>
    </row>
    <row r="869" spans="12:14" ht="12.75">
      <c r="L869" s="61"/>
      <c r="N869" s="61"/>
    </row>
    <row r="870" spans="12:14" ht="12.75">
      <c r="L870" s="61"/>
      <c r="N870" s="61"/>
    </row>
    <row r="871" spans="12:14" ht="12.75">
      <c r="L871" s="61"/>
      <c r="N871" s="61"/>
    </row>
    <row r="872" spans="12:14" ht="12.75">
      <c r="L872" s="61"/>
      <c r="N872" s="61"/>
    </row>
    <row r="873" spans="12:14" ht="12.75">
      <c r="L873" s="61"/>
      <c r="N873" s="61"/>
    </row>
    <row r="874" spans="12:14" ht="12.75">
      <c r="L874" s="61"/>
      <c r="N874" s="61"/>
    </row>
    <row r="875" spans="12:14" ht="12.75">
      <c r="L875" s="61"/>
      <c r="N875" s="61"/>
    </row>
    <row r="876" spans="12:14" ht="12.75">
      <c r="L876" s="61"/>
      <c r="N876" s="61"/>
    </row>
    <row r="877" spans="12:14" ht="12.75">
      <c r="L877" s="61"/>
      <c r="N877" s="61"/>
    </row>
    <row r="878" spans="12:14" ht="12.75">
      <c r="L878" s="61"/>
      <c r="N878" s="61"/>
    </row>
    <row r="879" spans="12:14" ht="12.75">
      <c r="L879" s="61"/>
      <c r="N879" s="61"/>
    </row>
    <row r="880" spans="12:14" ht="12.75">
      <c r="L880" s="61"/>
      <c r="N880" s="61"/>
    </row>
    <row r="881" spans="12:14" ht="12.75">
      <c r="L881" s="61"/>
      <c r="N881" s="61"/>
    </row>
    <row r="882" spans="12:14" ht="12.75">
      <c r="L882" s="61"/>
      <c r="N882" s="61"/>
    </row>
    <row r="883" spans="12:14" ht="12.75">
      <c r="L883" s="61"/>
      <c r="N883" s="61"/>
    </row>
    <row r="884" spans="12:14" ht="12.75">
      <c r="L884" s="61"/>
      <c r="N884" s="61"/>
    </row>
    <row r="885" spans="12:14" ht="12.75">
      <c r="L885" s="61"/>
      <c r="N885" s="61"/>
    </row>
    <row r="886" spans="12:14" ht="12.75">
      <c r="L886" s="61"/>
      <c r="N886" s="61"/>
    </row>
    <row r="887" spans="12:14" ht="12.75">
      <c r="L887" s="61"/>
      <c r="N887" s="61"/>
    </row>
    <row r="888" spans="12:14" ht="12.75">
      <c r="L888" s="61"/>
      <c r="N888" s="61"/>
    </row>
    <row r="889" spans="12:14" ht="12.75">
      <c r="L889" s="61"/>
      <c r="N889" s="61"/>
    </row>
    <row r="890" spans="12:14" ht="12.75">
      <c r="L890" s="61"/>
      <c r="N890" s="61"/>
    </row>
    <row r="891" spans="12:14" ht="12.75">
      <c r="L891" s="61"/>
      <c r="N891" s="61"/>
    </row>
    <row r="892" spans="12:14" ht="12.75">
      <c r="L892" s="61"/>
      <c r="N892" s="61"/>
    </row>
    <row r="893" spans="12:14" ht="12.75">
      <c r="L893" s="61"/>
      <c r="N893" s="61"/>
    </row>
    <row r="894" spans="12:14" ht="12.75">
      <c r="L894" s="61"/>
      <c r="N894" s="61"/>
    </row>
    <row r="895" spans="12:14" ht="12.75">
      <c r="L895" s="61"/>
      <c r="N895" s="61"/>
    </row>
    <row r="896" spans="12:14" ht="12.75">
      <c r="L896" s="61"/>
      <c r="N896" s="61"/>
    </row>
    <row r="897" spans="12:14" ht="12.75">
      <c r="L897" s="61"/>
      <c r="N897" s="61"/>
    </row>
    <row r="898" spans="12:14" ht="12.75">
      <c r="L898" s="61"/>
      <c r="N898" s="61"/>
    </row>
    <row r="899" spans="12:14" ht="12.75">
      <c r="L899" s="61"/>
      <c r="N899" s="61"/>
    </row>
    <row r="900" spans="12:14" ht="12.75">
      <c r="L900" s="61"/>
      <c r="N900" s="61"/>
    </row>
    <row r="901" spans="12:14" ht="12.75">
      <c r="L901" s="61"/>
      <c r="N901" s="61"/>
    </row>
    <row r="902" spans="12:14" ht="12.75">
      <c r="L902" s="61"/>
      <c r="N902" s="61"/>
    </row>
    <row r="903" spans="12:14" ht="12.75">
      <c r="L903" s="61"/>
      <c r="N903" s="61"/>
    </row>
    <row r="904" spans="12:14" ht="12.75">
      <c r="L904" s="61"/>
      <c r="N904" s="61"/>
    </row>
    <row r="905" spans="12:14" ht="12.75">
      <c r="L905" s="61"/>
      <c r="N905" s="61"/>
    </row>
    <row r="906" spans="12:14" ht="12.75">
      <c r="L906" s="61"/>
      <c r="N906" s="61"/>
    </row>
    <row r="907" spans="12:14" ht="12.75">
      <c r="L907" s="61"/>
      <c r="N907" s="61"/>
    </row>
    <row r="908" spans="12:14" ht="12.75">
      <c r="L908" s="61"/>
      <c r="N908" s="61"/>
    </row>
    <row r="909" spans="12:14" ht="12.75">
      <c r="L909" s="61"/>
      <c r="N909" s="61"/>
    </row>
    <row r="910" spans="12:14" ht="12.75">
      <c r="L910" s="61"/>
      <c r="N910" s="61"/>
    </row>
    <row r="911" spans="12:14" ht="12.75">
      <c r="L911" s="61"/>
      <c r="N911" s="61"/>
    </row>
    <row r="912" spans="12:14" ht="12.75">
      <c r="L912" s="61"/>
      <c r="N912" s="61"/>
    </row>
    <row r="913" spans="12:14" ht="12.75">
      <c r="L913" s="61"/>
      <c r="N913" s="61"/>
    </row>
    <row r="914" spans="12:14" ht="12.75">
      <c r="L914" s="61"/>
      <c r="N914" s="61"/>
    </row>
    <row r="915" spans="12:14" ht="12.75">
      <c r="L915" s="61"/>
      <c r="N915" s="61"/>
    </row>
    <row r="916" spans="12:14" ht="12.75">
      <c r="L916" s="61"/>
      <c r="N916" s="61"/>
    </row>
    <row r="917" spans="12:14" ht="12.75">
      <c r="L917" s="61"/>
      <c r="N917" s="61"/>
    </row>
    <row r="918" spans="12:14" ht="12.75">
      <c r="L918" s="61"/>
      <c r="N918" s="61"/>
    </row>
    <row r="919" spans="12:14" ht="12.75">
      <c r="L919" s="61"/>
      <c r="N919" s="61"/>
    </row>
    <row r="920" spans="12:14" ht="12.75">
      <c r="L920" s="61"/>
      <c r="N920" s="61"/>
    </row>
    <row r="921" spans="12:14" ht="12.75">
      <c r="L921" s="61"/>
      <c r="N921" s="61"/>
    </row>
    <row r="922" spans="12:14" ht="12.75">
      <c r="L922" s="61"/>
      <c r="N922" s="61"/>
    </row>
    <row r="923" spans="12:14" ht="12.75">
      <c r="L923" s="61"/>
      <c r="N923" s="61"/>
    </row>
    <row r="924" spans="12:14" ht="12.75">
      <c r="L924" s="61"/>
      <c r="N924" s="61"/>
    </row>
    <row r="925" spans="12:14" ht="12.75">
      <c r="L925" s="61"/>
      <c r="N925" s="61"/>
    </row>
    <row r="926" spans="12:14" ht="12.75">
      <c r="L926" s="61"/>
      <c r="N926" s="61"/>
    </row>
    <row r="927" spans="12:14" ht="12.75">
      <c r="L927" s="61"/>
      <c r="N927" s="61"/>
    </row>
    <row r="928" spans="12:14" ht="12.75">
      <c r="L928" s="61"/>
      <c r="N928" s="61"/>
    </row>
    <row r="929" spans="12:14" ht="12.75">
      <c r="L929" s="61"/>
      <c r="N929" s="61"/>
    </row>
    <row r="930" spans="12:14" ht="12.75">
      <c r="L930" s="61"/>
      <c r="N930" s="61"/>
    </row>
    <row r="931" spans="12:14" ht="12.75">
      <c r="L931" s="61"/>
      <c r="N931" s="61"/>
    </row>
    <row r="932" spans="12:14" ht="12.75">
      <c r="L932" s="61"/>
      <c r="N932" s="61"/>
    </row>
    <row r="933" spans="12:14" ht="12.75">
      <c r="L933" s="61"/>
      <c r="N933" s="61"/>
    </row>
    <row r="934" spans="12:14" ht="12.75">
      <c r="L934" s="61"/>
      <c r="N934" s="61"/>
    </row>
    <row r="935" spans="12:14" ht="12.75">
      <c r="L935" s="61"/>
      <c r="N935" s="61"/>
    </row>
    <row r="936" spans="12:14" ht="12.75">
      <c r="L936" s="61"/>
      <c r="N936" s="61"/>
    </row>
    <row r="937" spans="12:14" ht="12.75">
      <c r="L937" s="61"/>
      <c r="N937" s="61"/>
    </row>
    <row r="938" spans="12:14" ht="12.75">
      <c r="L938" s="61"/>
      <c r="N938" s="61"/>
    </row>
    <row r="939" spans="12:14" ht="12.75">
      <c r="L939" s="61"/>
      <c r="N939" s="61"/>
    </row>
    <row r="940" spans="12:14" ht="12.75">
      <c r="L940" s="61"/>
      <c r="N940" s="61"/>
    </row>
    <row r="941" spans="12:14" ht="12.75">
      <c r="L941" s="61"/>
      <c r="N941" s="61"/>
    </row>
    <row r="942" spans="12:14" ht="12.75">
      <c r="L942" s="61"/>
      <c r="N942" s="61"/>
    </row>
    <row r="943" spans="12:14" ht="12.75">
      <c r="L943" s="61"/>
      <c r="N943" s="61"/>
    </row>
    <row r="944" spans="12:14" ht="12.75">
      <c r="L944" s="61"/>
      <c r="N944" s="61"/>
    </row>
    <row r="945" spans="12:14" ht="12.75">
      <c r="L945" s="61"/>
      <c r="N945" s="61"/>
    </row>
    <row r="946" spans="12:14" ht="12.75">
      <c r="L946" s="61"/>
      <c r="N946" s="61"/>
    </row>
    <row r="947" spans="12:14" ht="12.75">
      <c r="L947" s="61"/>
      <c r="N947" s="61"/>
    </row>
    <row r="948" spans="12:14" ht="12.75">
      <c r="L948" s="61"/>
      <c r="N948" s="61"/>
    </row>
    <row r="949" spans="12:14" ht="12.75">
      <c r="L949" s="61"/>
      <c r="N949" s="61"/>
    </row>
    <row r="950" spans="12:14" ht="12.75">
      <c r="L950" s="61"/>
      <c r="N950" s="61"/>
    </row>
    <row r="951" spans="12:14" ht="12.75">
      <c r="L951" s="61"/>
      <c r="N951" s="61"/>
    </row>
    <row r="952" spans="12:14" ht="12.75">
      <c r="L952" s="61"/>
      <c r="N952" s="61"/>
    </row>
    <row r="953" spans="12:14" ht="12.75">
      <c r="L953" s="61"/>
      <c r="N953" s="61"/>
    </row>
    <row r="954" spans="12:14" ht="12.75">
      <c r="L954" s="61"/>
      <c r="N954" s="61"/>
    </row>
    <row r="955" spans="12:14" ht="12.75">
      <c r="L955" s="61"/>
      <c r="N955" s="61"/>
    </row>
    <row r="956" spans="12:14" ht="12.75">
      <c r="L956" s="61"/>
      <c r="N956" s="61"/>
    </row>
    <row r="957" spans="12:14" ht="12.75">
      <c r="L957" s="61"/>
      <c r="N957" s="61"/>
    </row>
    <row r="958" spans="12:14" ht="12.75">
      <c r="L958" s="61"/>
      <c r="N958" s="61"/>
    </row>
    <row r="959" spans="12:14" ht="12.75">
      <c r="L959" s="61"/>
      <c r="N959" s="61"/>
    </row>
    <row r="960" spans="12:14" ht="12.75">
      <c r="L960" s="61"/>
      <c r="N960" s="61"/>
    </row>
    <row r="961" spans="12:14" ht="12.75">
      <c r="L961" s="61"/>
      <c r="N961" s="61"/>
    </row>
    <row r="962" spans="12:14" ht="12.75">
      <c r="L962" s="61"/>
      <c r="N962" s="61"/>
    </row>
    <row r="963" spans="12:14" ht="12.75">
      <c r="L963" s="61"/>
      <c r="N963" s="61"/>
    </row>
    <row r="964" spans="12:14" ht="12.75">
      <c r="L964" s="61"/>
      <c r="N964" s="61"/>
    </row>
    <row r="965" spans="12:14" ht="12.75">
      <c r="L965" s="61"/>
      <c r="N965" s="61"/>
    </row>
    <row r="966" spans="12:14" ht="12.75">
      <c r="L966" s="61"/>
      <c r="N966" s="61"/>
    </row>
    <row r="967" spans="12:14" ht="12.75">
      <c r="L967" s="61"/>
      <c r="N967" s="61"/>
    </row>
    <row r="968" spans="12:14" ht="12.75">
      <c r="L968" s="61"/>
      <c r="N968" s="61"/>
    </row>
    <row r="969" spans="12:14" ht="12.75">
      <c r="L969" s="61"/>
      <c r="N969" s="61"/>
    </row>
    <row r="970" spans="12:14" ht="12.75">
      <c r="L970" s="61"/>
      <c r="N970" s="61"/>
    </row>
    <row r="971" spans="12:14" ht="12.75">
      <c r="L971" s="61"/>
      <c r="N971" s="61"/>
    </row>
    <row r="972" spans="12:14" ht="12.75">
      <c r="L972" s="61"/>
      <c r="N972" s="61"/>
    </row>
    <row r="973" spans="12:14" ht="12.75">
      <c r="L973" s="61"/>
      <c r="N973" s="61"/>
    </row>
    <row r="974" spans="12:14" ht="12.75">
      <c r="L974" s="61"/>
      <c r="N974" s="61"/>
    </row>
    <row r="975" spans="12:14" ht="12.75">
      <c r="L975" s="61"/>
      <c r="N975" s="61"/>
    </row>
    <row r="976" spans="12:14" ht="12.75">
      <c r="L976" s="61"/>
      <c r="N976" s="61"/>
    </row>
    <row r="977" spans="12:14" ht="12.75">
      <c r="L977" s="61"/>
      <c r="N977" s="61"/>
    </row>
    <row r="978" spans="12:14" ht="12.75">
      <c r="L978" s="61"/>
      <c r="N978" s="61"/>
    </row>
    <row r="979" spans="12:14" ht="12.75">
      <c r="L979" s="61"/>
      <c r="N979" s="61"/>
    </row>
    <row r="980" spans="12:14" ht="12.75">
      <c r="L980" s="61"/>
      <c r="N980" s="61"/>
    </row>
    <row r="981" spans="12:14" ht="12.75">
      <c r="L981" s="61"/>
      <c r="N981" s="61"/>
    </row>
    <row r="982" spans="12:14" ht="12.75">
      <c r="L982" s="61"/>
      <c r="N982" s="61"/>
    </row>
    <row r="983" spans="12:14" ht="12.75">
      <c r="L983" s="61"/>
      <c r="N983" s="61"/>
    </row>
    <row r="984" spans="12:14" ht="12.75">
      <c r="L984" s="61"/>
      <c r="N984" s="61"/>
    </row>
    <row r="985" spans="12:14" ht="12.75">
      <c r="L985" s="61"/>
      <c r="N985" s="61"/>
    </row>
    <row r="986" spans="12:14" ht="12.75">
      <c r="L986" s="61"/>
      <c r="N986" s="61"/>
    </row>
    <row r="987" spans="12:14" ht="12.75">
      <c r="L987" s="61"/>
      <c r="N987" s="61"/>
    </row>
    <row r="988" spans="12:14" ht="12.75">
      <c r="L988" s="61"/>
      <c r="N988" s="61"/>
    </row>
    <row r="989" spans="12:14" ht="12.75">
      <c r="L989" s="61"/>
      <c r="N989" s="61"/>
    </row>
    <row r="990" spans="12:14" ht="12.75">
      <c r="L990" s="61"/>
      <c r="N990" s="61"/>
    </row>
    <row r="991" spans="12:14" ht="12.75">
      <c r="L991" s="61"/>
      <c r="N991" s="61"/>
    </row>
    <row r="992" spans="12:14" ht="12.75">
      <c r="L992" s="61"/>
      <c r="N992" s="61"/>
    </row>
    <row r="993" spans="12:14" ht="12.75">
      <c r="L993" s="61"/>
      <c r="N993" s="61"/>
    </row>
    <row r="994" spans="12:14" ht="12.75">
      <c r="L994" s="61"/>
      <c r="N994" s="61"/>
    </row>
    <row r="995" spans="12:14" ht="12.75">
      <c r="L995" s="61"/>
      <c r="N995" s="61"/>
    </row>
    <row r="996" spans="12:14" ht="12.75">
      <c r="L996" s="61"/>
      <c r="N996" s="61"/>
    </row>
    <row r="997" spans="12:14" ht="12.75">
      <c r="L997" s="61"/>
      <c r="N997" s="61"/>
    </row>
    <row r="998" spans="12:14" ht="12.75">
      <c r="L998" s="61"/>
      <c r="N998" s="61"/>
    </row>
    <row r="999" spans="12:14" ht="12.75">
      <c r="L999" s="61"/>
      <c r="N999" s="61"/>
    </row>
    <row r="1000" spans="12:14" ht="12.75">
      <c r="L1000" s="61"/>
      <c r="N1000" s="61"/>
    </row>
    <row r="1001" spans="12:14" ht="12.75">
      <c r="L1001" s="61"/>
      <c r="N1001" s="61"/>
    </row>
    <row r="1002" spans="12:14" ht="12.75">
      <c r="L1002" s="61"/>
      <c r="N1002" s="61"/>
    </row>
    <row r="1003" spans="12:14" ht="12.75">
      <c r="L1003" s="61"/>
      <c r="N1003" s="61"/>
    </row>
    <row r="1004" spans="12:14" ht="12.75">
      <c r="L1004" s="61"/>
      <c r="N1004" s="61"/>
    </row>
    <row r="1005" spans="12:14" ht="12.75">
      <c r="L1005" s="61"/>
      <c r="N1005" s="61"/>
    </row>
    <row r="1006" spans="12:14" ht="12.75">
      <c r="L1006" s="61"/>
      <c r="N1006" s="61"/>
    </row>
    <row r="1007" spans="12:14" ht="12.75">
      <c r="L1007" s="61"/>
      <c r="N1007" s="61"/>
    </row>
    <row r="1008" spans="12:14" ht="12.75">
      <c r="L1008" s="61"/>
      <c r="N1008" s="61"/>
    </row>
    <row r="1009" spans="12:14" ht="12.75">
      <c r="L1009" s="61"/>
      <c r="N1009" s="61"/>
    </row>
    <row r="1010" spans="12:14" ht="12.75">
      <c r="L1010" s="61"/>
      <c r="N1010" s="61"/>
    </row>
    <row r="1011" spans="12:14" ht="12.75">
      <c r="L1011" s="61"/>
      <c r="N1011" s="61"/>
    </row>
    <row r="1012" spans="12:14" ht="12.75">
      <c r="L1012" s="61"/>
      <c r="N1012" s="61"/>
    </row>
    <row r="1013" spans="12:14" ht="12.75">
      <c r="L1013" s="61"/>
      <c r="N1013" s="61"/>
    </row>
    <row r="1014" spans="12:14" ht="12.75">
      <c r="L1014" s="61"/>
      <c r="N1014" s="61"/>
    </row>
    <row r="1015" spans="12:14" ht="12.75">
      <c r="L1015" s="61"/>
      <c r="N1015" s="61"/>
    </row>
    <row r="1016" spans="12:14" ht="12.75">
      <c r="L1016" s="61"/>
      <c r="N1016" s="61"/>
    </row>
    <row r="1017" spans="12:14" ht="12.75">
      <c r="L1017" s="61"/>
      <c r="N1017" s="61"/>
    </row>
    <row r="1018" spans="12:14" ht="12.75">
      <c r="L1018" s="61"/>
      <c r="N1018" s="61"/>
    </row>
    <row r="1019" spans="12:14" ht="12.75">
      <c r="L1019" s="61"/>
      <c r="N1019" s="61"/>
    </row>
    <row r="1020" spans="12:14" ht="12.75">
      <c r="L1020" s="61"/>
      <c r="N1020" s="61"/>
    </row>
    <row r="1021" spans="12:14" ht="12.75">
      <c r="L1021" s="61"/>
      <c r="N1021" s="61"/>
    </row>
    <row r="1022" spans="12:14" ht="12.75">
      <c r="L1022" s="61"/>
      <c r="N1022" s="61"/>
    </row>
    <row r="1023" spans="12:14" ht="12.75">
      <c r="L1023" s="61"/>
      <c r="N1023" s="61"/>
    </row>
    <row r="1024" spans="12:14" ht="12.75">
      <c r="L1024" s="61"/>
      <c r="N1024" s="61"/>
    </row>
    <row r="1025" spans="12:14" ht="12.75">
      <c r="L1025" s="61"/>
      <c r="N1025" s="61"/>
    </row>
    <row r="1026" spans="12:14" ht="12.75">
      <c r="L1026" s="61"/>
      <c r="N1026" s="61"/>
    </row>
    <row r="1027" spans="12:14" ht="12.75">
      <c r="L1027" s="61"/>
      <c r="N1027" s="61"/>
    </row>
    <row r="1028" spans="12:14" ht="12.75">
      <c r="L1028" s="61"/>
      <c r="N1028" s="61"/>
    </row>
    <row r="1029" spans="12:14" ht="12.75">
      <c r="L1029" s="61"/>
      <c r="N1029" s="61"/>
    </row>
    <row r="1030" spans="12:14" ht="12.75">
      <c r="L1030" s="61"/>
      <c r="N1030" s="61"/>
    </row>
    <row r="1031" spans="12:14" ht="12.75">
      <c r="L1031" s="61"/>
      <c r="N1031" s="61"/>
    </row>
    <row r="1032" spans="12:14" ht="12.75">
      <c r="L1032" s="61"/>
      <c r="N1032" s="61"/>
    </row>
    <row r="1033" spans="12:14" ht="12.75">
      <c r="L1033" s="61"/>
      <c r="N1033" s="61"/>
    </row>
    <row r="1034" spans="12:14" ht="12.75">
      <c r="L1034" s="61"/>
      <c r="N1034" s="61"/>
    </row>
    <row r="1035" spans="12:14" ht="12.75">
      <c r="L1035" s="61"/>
      <c r="N1035" s="61"/>
    </row>
    <row r="1036" spans="12:14" ht="12.75">
      <c r="L1036" s="61"/>
      <c r="N1036" s="61"/>
    </row>
    <row r="1037" spans="12:14" ht="12.75">
      <c r="L1037" s="61"/>
      <c r="N1037" s="61"/>
    </row>
    <row r="1038" spans="12:14" ht="12.75">
      <c r="L1038" s="61"/>
      <c r="N1038" s="61"/>
    </row>
    <row r="1039" spans="12:14" ht="12.75">
      <c r="L1039" s="61"/>
      <c r="N1039" s="61"/>
    </row>
    <row r="1040" spans="12:14" ht="12.75">
      <c r="L1040" s="61"/>
      <c r="N1040" s="61"/>
    </row>
    <row r="1041" spans="12:14" ht="12.75">
      <c r="L1041" s="61"/>
      <c r="N1041" s="61"/>
    </row>
    <row r="1042" spans="12:14" ht="12.75">
      <c r="L1042" s="61"/>
      <c r="N1042" s="61"/>
    </row>
    <row r="1043" spans="12:14" ht="12.75">
      <c r="L1043" s="61"/>
      <c r="N1043" s="61"/>
    </row>
    <row r="1044" spans="12:14" ht="12.75">
      <c r="L1044" s="61"/>
      <c r="N1044" s="61"/>
    </row>
    <row r="1045" spans="12:14" ht="12.75">
      <c r="L1045" s="61"/>
      <c r="N1045" s="61"/>
    </row>
    <row r="1046" spans="12:14" ht="12.75">
      <c r="L1046" s="61"/>
      <c r="N1046" s="61"/>
    </row>
    <row r="1047" spans="12:14" ht="12.75">
      <c r="L1047" s="61"/>
      <c r="N1047" s="61"/>
    </row>
    <row r="1048" spans="12:14" ht="12.75">
      <c r="L1048" s="61"/>
      <c r="N1048" s="61"/>
    </row>
    <row r="1049" spans="12:14" ht="12.75">
      <c r="L1049" s="61"/>
      <c r="N1049" s="61"/>
    </row>
    <row r="1050" spans="12:14" ht="12.75">
      <c r="L1050" s="61"/>
      <c r="N1050" s="61"/>
    </row>
    <row r="1051" spans="12:14" ht="12.75">
      <c r="L1051" s="61"/>
      <c r="N1051" s="61"/>
    </row>
    <row r="1052" spans="12:14" ht="12.75">
      <c r="L1052" s="61"/>
      <c r="N1052" s="61"/>
    </row>
    <row r="1053" spans="12:14" ht="12.75">
      <c r="L1053" s="61"/>
      <c r="N1053" s="61"/>
    </row>
    <row r="1054" spans="12:14" ht="12.75">
      <c r="L1054" s="61"/>
      <c r="N1054" s="61"/>
    </row>
    <row r="1055" spans="12:14" ht="12.75">
      <c r="L1055" s="61"/>
      <c r="N1055" s="61"/>
    </row>
    <row r="1056" spans="12:14" ht="12.75">
      <c r="L1056" s="61"/>
      <c r="N1056" s="61"/>
    </row>
    <row r="1057" spans="12:14" ht="12.75">
      <c r="L1057" s="61"/>
      <c r="N1057" s="61"/>
    </row>
    <row r="1058" spans="12:14" ht="12.75">
      <c r="L1058" s="61"/>
      <c r="N1058" s="61"/>
    </row>
    <row r="1059" spans="12:14" ht="12.75">
      <c r="L1059" s="61"/>
      <c r="N1059" s="61"/>
    </row>
    <row r="1060" spans="12:14" ht="12.75">
      <c r="L1060" s="61"/>
      <c r="N1060" s="61"/>
    </row>
    <row r="1061" spans="12:14" ht="12.75">
      <c r="L1061" s="61"/>
      <c r="N1061" s="61"/>
    </row>
    <row r="1062" spans="12:14" ht="12.75">
      <c r="L1062" s="61"/>
      <c r="N1062" s="61"/>
    </row>
    <row r="1063" spans="12:14" ht="12.75">
      <c r="L1063" s="61"/>
      <c r="N1063" s="61"/>
    </row>
    <row r="1064" spans="12:14" ht="12.75">
      <c r="L1064" s="61"/>
      <c r="N1064" s="61"/>
    </row>
    <row r="1065" spans="12:14" ht="12.75">
      <c r="L1065" s="61"/>
      <c r="N1065" s="61"/>
    </row>
    <row r="1066" spans="12:14" ht="12.75">
      <c r="L1066" s="61"/>
      <c r="N1066" s="61"/>
    </row>
    <row r="1067" spans="12:14" ht="12.75">
      <c r="L1067" s="61"/>
      <c r="N1067" s="61"/>
    </row>
    <row r="1068" spans="12:14" ht="12.75">
      <c r="L1068" s="61"/>
      <c r="N1068" s="61"/>
    </row>
    <row r="1069" spans="12:14" ht="12.75">
      <c r="L1069" s="61"/>
      <c r="N1069" s="61"/>
    </row>
    <row r="1070" spans="12:14" ht="12.75">
      <c r="L1070" s="61"/>
      <c r="N1070" s="61"/>
    </row>
    <row r="1071" spans="12:14" ht="12.75">
      <c r="L1071" s="61"/>
      <c r="N1071" s="61"/>
    </row>
    <row r="1072" spans="12:14" ht="12.75">
      <c r="L1072" s="61"/>
      <c r="N1072" s="61"/>
    </row>
    <row r="1073" spans="12:14" ht="12.75">
      <c r="L1073" s="61"/>
      <c r="N1073" s="61"/>
    </row>
    <row r="1074" spans="12:14" ht="12.75">
      <c r="L1074" s="61"/>
      <c r="N1074" s="61"/>
    </row>
    <row r="1075" spans="12:14" ht="12.75">
      <c r="L1075" s="61"/>
      <c r="N1075" s="61"/>
    </row>
    <row r="1076" spans="12:14" ht="12.75">
      <c r="L1076" s="61"/>
      <c r="N1076" s="61"/>
    </row>
    <row r="1077" spans="12:14" ht="12.75">
      <c r="L1077" s="61"/>
      <c r="N1077" s="61"/>
    </row>
    <row r="1078" spans="12:14" ht="12.75">
      <c r="L1078" s="61"/>
      <c r="N1078" s="61"/>
    </row>
    <row r="1079" spans="12:14" ht="12.75">
      <c r="L1079" s="61"/>
      <c r="N1079" s="61"/>
    </row>
    <row r="1080" spans="12:14" ht="12.75">
      <c r="L1080" s="61"/>
      <c r="N1080" s="61"/>
    </row>
    <row r="1081" spans="12:14" ht="12.75">
      <c r="L1081" s="61"/>
      <c r="N1081" s="61"/>
    </row>
    <row r="1082" spans="12:14" ht="12.75">
      <c r="L1082" s="61"/>
      <c r="N1082" s="61"/>
    </row>
    <row r="1083" spans="12:14" ht="12.75">
      <c r="L1083" s="61"/>
      <c r="N1083" s="61"/>
    </row>
    <row r="1084" spans="12:14" ht="12.75">
      <c r="L1084" s="61"/>
      <c r="N1084" s="61"/>
    </row>
    <row r="1085" spans="12:14" ht="12.75">
      <c r="L1085" s="61"/>
      <c r="N1085" s="61"/>
    </row>
    <row r="1086" spans="12:14" ht="12.75">
      <c r="L1086" s="61"/>
      <c r="N1086" s="61"/>
    </row>
    <row r="1087" spans="12:14" ht="12.75">
      <c r="L1087" s="61"/>
      <c r="N1087" s="61"/>
    </row>
    <row r="1088" spans="12:14" ht="12.75">
      <c r="L1088" s="61"/>
      <c r="N1088" s="61"/>
    </row>
    <row r="1089" spans="12:14" ht="12.75">
      <c r="L1089" s="61"/>
      <c r="N1089" s="61"/>
    </row>
    <row r="1090" spans="12:14" ht="12.75">
      <c r="L1090" s="61"/>
      <c r="N1090" s="61"/>
    </row>
    <row r="1091" spans="12:14" ht="12.75">
      <c r="L1091" s="61"/>
      <c r="N1091" s="61"/>
    </row>
    <row r="1092" spans="12:14" ht="12.75">
      <c r="L1092" s="61"/>
      <c r="N1092" s="61"/>
    </row>
    <row r="1093" spans="12:14" ht="12.75">
      <c r="L1093" s="61"/>
      <c r="N1093" s="61"/>
    </row>
    <row r="1094" spans="12:14" ht="12.75">
      <c r="L1094" s="61"/>
      <c r="N1094" s="61"/>
    </row>
    <row r="1095" spans="12:14" ht="12.75">
      <c r="L1095" s="61"/>
      <c r="N1095" s="61"/>
    </row>
    <row r="1096" spans="12:14" ht="12.75">
      <c r="L1096" s="61"/>
      <c r="N1096" s="61"/>
    </row>
    <row r="1097" spans="12:14" ht="12.75">
      <c r="L1097" s="61"/>
      <c r="N1097" s="61"/>
    </row>
    <row r="1098" spans="12:14" ht="12.75">
      <c r="L1098" s="61"/>
      <c r="N1098" s="61"/>
    </row>
    <row r="1099" spans="12:14" ht="12.75">
      <c r="L1099" s="61"/>
      <c r="N1099" s="61"/>
    </row>
    <row r="1100" spans="12:14" ht="12.75">
      <c r="L1100" s="61"/>
      <c r="N1100" s="61"/>
    </row>
    <row r="1101" spans="12:14" ht="12.75">
      <c r="L1101" s="61"/>
      <c r="N1101" s="61"/>
    </row>
    <row r="1102" spans="12:14" ht="12.75">
      <c r="L1102" s="61"/>
      <c r="N1102" s="61"/>
    </row>
    <row r="1103" spans="12:14" ht="12.75">
      <c r="L1103" s="61"/>
      <c r="N1103" s="61"/>
    </row>
    <row r="1104" spans="12:14" ht="12.75">
      <c r="L1104" s="61"/>
      <c r="N1104" s="61"/>
    </row>
    <row r="1105" spans="12:14" ht="12.75">
      <c r="L1105" s="61"/>
      <c r="N1105" s="61"/>
    </row>
    <row r="1106" spans="12:14" ht="12.75">
      <c r="L1106" s="61"/>
      <c r="N1106" s="61"/>
    </row>
    <row r="1107" spans="12:14" ht="12.75">
      <c r="L1107" s="61"/>
      <c r="N1107" s="61"/>
    </row>
    <row r="1108" spans="12:14" ht="12.75">
      <c r="L1108" s="61"/>
      <c r="N1108" s="61"/>
    </row>
    <row r="1109" spans="12:14" ht="12.75">
      <c r="L1109" s="61"/>
      <c r="N1109" s="61"/>
    </row>
    <row r="1110" spans="12:14" ht="12.75">
      <c r="L1110" s="61"/>
      <c r="N1110" s="61"/>
    </row>
    <row r="1111" spans="12:14" ht="12.75">
      <c r="L1111" s="61"/>
      <c r="N1111" s="61"/>
    </row>
    <row r="1112" spans="12:14" ht="12.75">
      <c r="L1112" s="61"/>
      <c r="N1112" s="61"/>
    </row>
    <row r="1113" spans="12:14" ht="12.75">
      <c r="L1113" s="61"/>
      <c r="N1113" s="61"/>
    </row>
    <row r="1114" spans="12:14" ht="12.75">
      <c r="L1114" s="61"/>
      <c r="N1114" s="61"/>
    </row>
    <row r="1115" spans="12:14" ht="12.75">
      <c r="L1115" s="61"/>
      <c r="N1115" s="61"/>
    </row>
    <row r="1116" spans="12:14" ht="12.75">
      <c r="L1116" s="61"/>
      <c r="N1116" s="61"/>
    </row>
    <row r="1117" spans="12:14" ht="12.75">
      <c r="L1117" s="61"/>
      <c r="N1117" s="61"/>
    </row>
    <row r="1118" spans="12:14" ht="12.75">
      <c r="L1118" s="61"/>
      <c r="N1118" s="61"/>
    </row>
    <row r="1119" spans="12:14" ht="12.75">
      <c r="L1119" s="61"/>
      <c r="N1119" s="61"/>
    </row>
    <row r="1120" spans="12:14" ht="12.75">
      <c r="L1120" s="61"/>
      <c r="N1120" s="61"/>
    </row>
    <row r="1121" spans="12:14" ht="12.75">
      <c r="L1121" s="61"/>
      <c r="N1121" s="61"/>
    </row>
    <row r="1122" spans="12:14" ht="12.75">
      <c r="L1122" s="61"/>
      <c r="N1122" s="61"/>
    </row>
    <row r="1123" spans="12:14" ht="12.75">
      <c r="L1123" s="61"/>
      <c r="N1123" s="61"/>
    </row>
    <row r="1124" spans="12:14" ht="12.75">
      <c r="L1124" s="61"/>
      <c r="N1124" s="61"/>
    </row>
    <row r="1125" spans="12:14" ht="12.75">
      <c r="L1125" s="61"/>
      <c r="N1125" s="61"/>
    </row>
    <row r="1126" spans="12:14" ht="12.75">
      <c r="L1126" s="61"/>
      <c r="N1126" s="61"/>
    </row>
    <row r="1127" spans="12:14" ht="12.75">
      <c r="L1127" s="61"/>
      <c r="N1127" s="61"/>
    </row>
    <row r="1128" spans="12:14" ht="12.75">
      <c r="L1128" s="61"/>
      <c r="N1128" s="61"/>
    </row>
    <row r="1129" spans="12:14" ht="12.75">
      <c r="L1129" s="61"/>
      <c r="N1129" s="61"/>
    </row>
    <row r="1130" spans="12:14" ht="12.75">
      <c r="L1130" s="61"/>
      <c r="N1130" s="61"/>
    </row>
    <row r="1131" spans="12:14" ht="12.75">
      <c r="L1131" s="61"/>
      <c r="N1131" s="61"/>
    </row>
    <row r="1132" spans="12:14" ht="12.75">
      <c r="L1132" s="61"/>
      <c r="N1132" s="61"/>
    </row>
    <row r="1133" spans="12:14" ht="12.75">
      <c r="L1133" s="61"/>
      <c r="N1133" s="61"/>
    </row>
    <row r="1134" spans="12:14" ht="12.75">
      <c r="L1134" s="61"/>
      <c r="N1134" s="61"/>
    </row>
    <row r="1135" spans="12:14" ht="12.75">
      <c r="L1135" s="61"/>
      <c r="N1135" s="61"/>
    </row>
    <row r="1136" spans="12:14" ht="12.75">
      <c r="L1136" s="61"/>
      <c r="N1136" s="61"/>
    </row>
    <row r="1137" spans="12:14" ht="12.75">
      <c r="L1137" s="61"/>
      <c r="N1137" s="61"/>
    </row>
    <row r="1138" spans="12:14" ht="12.75">
      <c r="L1138" s="61"/>
      <c r="N1138" s="61"/>
    </row>
    <row r="1139" spans="12:14" ht="12.75">
      <c r="L1139" s="61"/>
      <c r="N1139" s="61"/>
    </row>
    <row r="1140" spans="12:14" ht="12.75">
      <c r="L1140" s="61"/>
      <c r="N1140" s="61"/>
    </row>
    <row r="1141" spans="12:14" ht="12.75">
      <c r="L1141" s="61"/>
      <c r="N1141" s="61"/>
    </row>
    <row r="1142" spans="12:14" ht="12.75">
      <c r="L1142" s="61"/>
      <c r="N1142" s="61"/>
    </row>
    <row r="1143" spans="12:14" ht="12.75">
      <c r="L1143" s="61"/>
      <c r="N1143" s="61"/>
    </row>
    <row r="1144" spans="12:14" ht="12.75">
      <c r="L1144" s="61"/>
      <c r="N1144" s="61"/>
    </row>
    <row r="1145" spans="12:14" ht="12.75">
      <c r="L1145" s="61"/>
      <c r="N1145" s="61"/>
    </row>
    <row r="1146" spans="12:14" ht="12.75">
      <c r="L1146" s="61"/>
      <c r="N1146" s="61"/>
    </row>
    <row r="1147" spans="12:14" ht="12.75">
      <c r="L1147" s="61"/>
      <c r="N1147" s="61"/>
    </row>
    <row r="1148" spans="12:14" ht="12.75">
      <c r="L1148" s="61"/>
      <c r="N1148" s="61"/>
    </row>
    <row r="1149" spans="12:14" ht="12.75">
      <c r="L1149" s="61"/>
      <c r="N1149" s="61"/>
    </row>
    <row r="1150" spans="12:14" ht="12.75">
      <c r="L1150" s="61"/>
      <c r="N1150" s="61"/>
    </row>
    <row r="1151" spans="12:14" ht="12.75">
      <c r="L1151" s="61"/>
      <c r="N1151" s="61"/>
    </row>
    <row r="1152" spans="12:14" ht="12.75">
      <c r="L1152" s="61"/>
      <c r="N1152" s="61"/>
    </row>
    <row r="1153" spans="12:14" ht="12.75">
      <c r="L1153" s="61"/>
      <c r="N1153" s="61"/>
    </row>
    <row r="1154" spans="12:14" ht="12.75">
      <c r="L1154" s="61"/>
      <c r="N1154" s="61"/>
    </row>
    <row r="1155" spans="12:14" ht="12.75">
      <c r="L1155" s="61"/>
      <c r="N1155" s="61"/>
    </row>
    <row r="1156" spans="12:14" ht="12.75">
      <c r="L1156" s="61"/>
      <c r="N1156" s="61"/>
    </row>
    <row r="1157" spans="12:14" ht="12.75">
      <c r="L1157" s="61"/>
      <c r="N1157" s="61"/>
    </row>
    <row r="1158" spans="12:14" ht="12.75">
      <c r="L1158" s="61"/>
      <c r="N1158" s="61"/>
    </row>
    <row r="1159" spans="12:14" ht="12.75">
      <c r="L1159" s="61"/>
      <c r="N1159" s="61"/>
    </row>
    <row r="1160" spans="12:14" ht="12.75">
      <c r="L1160" s="61"/>
      <c r="N1160" s="61"/>
    </row>
    <row r="1161" spans="12:14" ht="12.75">
      <c r="L1161" s="61"/>
      <c r="N1161" s="61"/>
    </row>
    <row r="1162" spans="12:14" ht="12.75">
      <c r="L1162" s="61"/>
      <c r="N1162" s="61"/>
    </row>
    <row r="1163" spans="12:14" ht="12.75">
      <c r="L1163" s="61"/>
      <c r="N1163" s="61"/>
    </row>
    <row r="1164" spans="12:14" ht="12.75">
      <c r="L1164" s="61"/>
      <c r="N1164" s="61"/>
    </row>
    <row r="1165" spans="12:14" ht="12.75">
      <c r="L1165" s="61"/>
      <c r="N1165" s="61"/>
    </row>
    <row r="1166" spans="12:14" ht="12.75">
      <c r="L1166" s="61"/>
      <c r="N1166" s="61"/>
    </row>
    <row r="1167" spans="12:14" ht="12.75">
      <c r="L1167" s="61"/>
      <c r="N1167" s="61"/>
    </row>
    <row r="1168" spans="12:14" ht="12.75">
      <c r="L1168" s="61"/>
      <c r="N1168" s="61"/>
    </row>
    <row r="1169" spans="12:14" ht="12.75">
      <c r="L1169" s="61"/>
      <c r="N1169" s="61"/>
    </row>
    <row r="1170" spans="12:14" ht="12.75">
      <c r="L1170" s="61"/>
      <c r="N1170" s="61"/>
    </row>
    <row r="1171" spans="12:14" ht="12.75">
      <c r="L1171" s="61"/>
      <c r="N1171" s="61"/>
    </row>
    <row r="1172" spans="12:14" ht="12.75">
      <c r="L1172" s="61"/>
      <c r="N1172" s="61"/>
    </row>
    <row r="1173" spans="12:14" ht="12.75">
      <c r="L1173" s="61"/>
      <c r="N1173" s="61"/>
    </row>
    <row r="1174" spans="12:14" ht="12.75">
      <c r="L1174" s="61"/>
      <c r="N1174" s="61"/>
    </row>
    <row r="1175" spans="12:14" ht="12.75">
      <c r="L1175" s="61"/>
      <c r="N1175" s="61"/>
    </row>
    <row r="1176" spans="12:14" ht="12.75">
      <c r="L1176" s="61"/>
      <c r="N1176" s="61"/>
    </row>
    <row r="1177" spans="12:14" ht="12.75">
      <c r="L1177" s="61"/>
      <c r="N1177" s="61"/>
    </row>
    <row r="1178" spans="12:14" ht="12.75">
      <c r="L1178" s="61"/>
      <c r="N1178" s="61"/>
    </row>
    <row r="1179" spans="12:14" ht="12.75">
      <c r="L1179" s="61"/>
      <c r="N1179" s="61"/>
    </row>
    <row r="1180" spans="12:14" ht="12.75">
      <c r="L1180" s="61"/>
      <c r="N1180" s="61"/>
    </row>
    <row r="1181" spans="12:14" ht="12.75">
      <c r="L1181" s="61"/>
      <c r="N1181" s="61"/>
    </row>
    <row r="1182" spans="12:14" ht="12.75">
      <c r="L1182" s="61"/>
      <c r="N1182" s="61"/>
    </row>
    <row r="1183" spans="12:14" ht="12.75">
      <c r="L1183" s="61"/>
      <c r="N1183" s="61"/>
    </row>
    <row r="1184" spans="12:14" ht="12.75">
      <c r="L1184" s="61"/>
      <c r="N1184" s="61"/>
    </row>
    <row r="1185" spans="12:14" ht="12.75">
      <c r="L1185" s="61"/>
      <c r="N1185" s="61"/>
    </row>
    <row r="1186" spans="12:14" ht="12.75">
      <c r="L1186" s="61"/>
      <c r="N1186" s="61"/>
    </row>
    <row r="1187" spans="12:14" ht="12.75">
      <c r="L1187" s="61"/>
      <c r="N1187" s="61"/>
    </row>
    <row r="1188" spans="12:14" ht="12.75">
      <c r="L1188" s="61"/>
      <c r="N1188" s="61"/>
    </row>
    <row r="1189" spans="12:14" ht="12.75">
      <c r="L1189" s="61"/>
      <c r="N1189" s="61"/>
    </row>
    <row r="1190" spans="12:14" ht="12.75">
      <c r="L1190" s="61"/>
      <c r="N1190" s="61"/>
    </row>
    <row r="1191" spans="12:14" ht="12.75">
      <c r="L1191" s="61"/>
      <c r="N1191" s="61"/>
    </row>
    <row r="1192" spans="12:14" ht="12.75">
      <c r="L1192" s="61"/>
      <c r="N1192" s="61"/>
    </row>
    <row r="1193" spans="12:14" ht="12.75">
      <c r="L1193" s="61"/>
      <c r="N1193" s="61"/>
    </row>
    <row r="1194" spans="12:14" ht="12.75">
      <c r="L1194" s="61"/>
      <c r="N1194" s="61"/>
    </row>
    <row r="1195" spans="12:14" ht="12.75">
      <c r="L1195" s="61"/>
      <c r="N1195" s="61"/>
    </row>
    <row r="1196" spans="12:14" ht="12.75">
      <c r="L1196" s="61"/>
      <c r="N1196" s="61"/>
    </row>
    <row r="1197" spans="12:14" ht="12.75">
      <c r="L1197" s="61"/>
      <c r="N1197" s="61"/>
    </row>
    <row r="1198" spans="12:14" ht="12.75">
      <c r="L1198" s="61"/>
      <c r="N1198" s="61"/>
    </row>
    <row r="1199" spans="12:14" ht="12.75">
      <c r="L1199" s="61"/>
      <c r="N1199" s="61"/>
    </row>
    <row r="1200" spans="12:14" ht="12.75">
      <c r="L1200" s="61"/>
      <c r="N1200" s="61"/>
    </row>
    <row r="1201" spans="12:14" ht="12.75">
      <c r="L1201" s="61"/>
      <c r="N1201" s="61"/>
    </row>
    <row r="1202" spans="12:14" ht="12.75">
      <c r="L1202" s="61"/>
      <c r="N1202" s="61"/>
    </row>
    <row r="1203" spans="12:14" ht="12.75">
      <c r="L1203" s="61"/>
      <c r="N1203" s="61"/>
    </row>
    <row r="1204" spans="12:14" ht="12.75">
      <c r="L1204" s="61"/>
      <c r="N1204" s="61"/>
    </row>
    <row r="1205" spans="12:14" ht="12.75">
      <c r="L1205" s="61"/>
      <c r="N1205" s="61"/>
    </row>
    <row r="1206" spans="12:14" ht="12.75">
      <c r="L1206" s="61"/>
      <c r="N1206" s="61"/>
    </row>
    <row r="1207" spans="12:14" ht="12.75">
      <c r="L1207" s="61"/>
      <c r="N1207" s="61"/>
    </row>
    <row r="1208" spans="12:14" ht="12.75">
      <c r="L1208" s="61"/>
      <c r="N1208" s="61"/>
    </row>
    <row r="1209" spans="12:14" ht="12.75">
      <c r="L1209" s="61"/>
      <c r="N1209" s="61"/>
    </row>
    <row r="1210" spans="12:14" ht="12.75">
      <c r="L1210" s="61"/>
      <c r="N1210" s="61"/>
    </row>
    <row r="1211" spans="12:14" ht="12.75">
      <c r="L1211" s="61"/>
      <c r="N1211" s="61"/>
    </row>
    <row r="1212" spans="12:14" ht="12.75">
      <c r="L1212" s="61"/>
      <c r="N1212" s="61"/>
    </row>
    <row r="1213" spans="12:14" ht="12.75">
      <c r="L1213" s="61"/>
      <c r="N1213" s="61"/>
    </row>
    <row r="1214" spans="12:14" ht="12.75">
      <c r="L1214" s="61"/>
      <c r="N1214" s="61"/>
    </row>
    <row r="1215" spans="12:14" ht="12.75">
      <c r="L1215" s="61"/>
      <c r="N1215" s="61"/>
    </row>
    <row r="1216" spans="12:14" ht="12.75">
      <c r="L1216" s="61"/>
      <c r="N1216" s="61"/>
    </row>
    <row r="1217" spans="12:14" ht="12.75">
      <c r="L1217" s="61"/>
      <c r="N1217" s="61"/>
    </row>
    <row r="1218" spans="12:14" ht="12.75">
      <c r="L1218" s="61"/>
      <c r="N1218" s="61"/>
    </row>
    <row r="1219" spans="12:14" ht="12.75">
      <c r="L1219" s="61"/>
      <c r="N1219" s="61"/>
    </row>
    <row r="1220" spans="12:14" ht="12.75">
      <c r="L1220" s="61"/>
      <c r="N1220" s="61"/>
    </row>
    <row r="1221" spans="12:14" ht="12.75">
      <c r="L1221" s="61"/>
      <c r="N1221" s="61"/>
    </row>
    <row r="1222" spans="12:14" ht="12.75">
      <c r="L1222" s="61"/>
      <c r="N1222" s="61"/>
    </row>
    <row r="1223" spans="12:14" ht="12.75">
      <c r="L1223" s="61"/>
      <c r="N1223" s="61"/>
    </row>
    <row r="1224" spans="12:14" ht="12.75">
      <c r="L1224" s="61"/>
      <c r="N1224" s="61"/>
    </row>
    <row r="1225" spans="12:14" ht="12.75">
      <c r="L1225" s="61"/>
      <c r="N1225" s="61"/>
    </row>
    <row r="1226" spans="12:14" ht="12.75">
      <c r="L1226" s="61"/>
      <c r="N1226" s="61"/>
    </row>
    <row r="1227" spans="12:14" ht="12.75">
      <c r="L1227" s="61"/>
      <c r="N1227" s="61"/>
    </row>
    <row r="1228" spans="12:14" ht="12.75">
      <c r="L1228" s="61"/>
      <c r="N1228" s="61"/>
    </row>
    <row r="1229" spans="12:14" ht="12.75">
      <c r="L1229" s="61"/>
      <c r="N1229" s="61"/>
    </row>
    <row r="1230" spans="12:14" ht="12.75">
      <c r="L1230" s="61"/>
      <c r="N1230" s="61"/>
    </row>
    <row r="1231" spans="12:14" ht="12.75">
      <c r="L1231" s="61"/>
      <c r="N1231" s="61"/>
    </row>
    <row r="1232" spans="12:14" ht="12.75">
      <c r="L1232" s="61"/>
      <c r="N1232" s="61"/>
    </row>
    <row r="1233" spans="12:14" ht="12.75">
      <c r="L1233" s="61"/>
      <c r="N1233" s="61"/>
    </row>
    <row r="1234" spans="12:14" ht="12.75">
      <c r="L1234" s="61"/>
      <c r="N1234" s="61"/>
    </row>
    <row r="1235" spans="12:14" ht="12.75">
      <c r="L1235" s="61"/>
      <c r="N1235" s="61"/>
    </row>
    <row r="1236" spans="12:14" ht="12.75">
      <c r="L1236" s="61"/>
      <c r="N1236" s="61"/>
    </row>
    <row r="1237" spans="12:14" ht="12.75">
      <c r="L1237" s="61"/>
      <c r="N1237" s="61"/>
    </row>
    <row r="1238" spans="12:14" ht="12.75">
      <c r="L1238" s="61"/>
      <c r="N1238" s="61"/>
    </row>
    <row r="1239" spans="12:14" ht="12.75">
      <c r="L1239" s="61"/>
      <c r="N1239" s="61"/>
    </row>
    <row r="1240" spans="12:14" ht="12.75">
      <c r="L1240" s="61"/>
      <c r="N1240" s="61"/>
    </row>
    <row r="1241" spans="12:14" ht="12.75">
      <c r="L1241" s="61"/>
      <c r="N1241" s="61"/>
    </row>
    <row r="1242" spans="12:14" ht="12.75">
      <c r="L1242" s="61"/>
      <c r="N1242" s="61"/>
    </row>
    <row r="1243" spans="12:14" ht="12.75">
      <c r="L1243" s="61"/>
      <c r="N1243" s="61"/>
    </row>
    <row r="1244" spans="12:14" ht="12.75">
      <c r="L1244" s="61"/>
      <c r="N1244" s="61"/>
    </row>
    <row r="1245" spans="12:14" ht="12.75">
      <c r="L1245" s="61"/>
      <c r="N1245" s="61"/>
    </row>
    <row r="1246" spans="12:14" ht="12.75">
      <c r="L1246" s="61"/>
      <c r="N1246" s="61"/>
    </row>
    <row r="1247" spans="12:14" ht="12.75">
      <c r="L1247" s="61"/>
      <c r="N1247" s="61"/>
    </row>
    <row r="1248" spans="12:14" ht="12.75">
      <c r="L1248" s="61"/>
      <c r="N1248" s="61"/>
    </row>
    <row r="1249" spans="12:14" ht="12.75">
      <c r="L1249" s="61"/>
      <c r="N1249" s="61"/>
    </row>
    <row r="1250" spans="12:14" ht="12.75">
      <c r="L1250" s="61"/>
      <c r="N1250" s="61"/>
    </row>
    <row r="1251" spans="12:14" ht="12.75">
      <c r="L1251" s="61"/>
      <c r="N1251" s="61"/>
    </row>
    <row r="1252" spans="12:14" ht="12.75">
      <c r="L1252" s="61"/>
      <c r="N1252" s="61"/>
    </row>
    <row r="1253" spans="12:14" ht="12.75">
      <c r="L1253" s="61"/>
      <c r="N1253" s="61"/>
    </row>
    <row r="1254" spans="12:14" ht="12.75">
      <c r="L1254" s="61"/>
      <c r="N1254" s="61"/>
    </row>
    <row r="1255" spans="12:14" ht="12.75">
      <c r="L1255" s="61"/>
      <c r="N1255" s="61"/>
    </row>
    <row r="1256" spans="12:14" ht="12.75">
      <c r="L1256" s="61"/>
      <c r="N1256" s="61"/>
    </row>
    <row r="1257" spans="12:14" ht="12.75">
      <c r="L1257" s="61"/>
      <c r="N1257" s="61"/>
    </row>
    <row r="1258" spans="12:14" ht="12.75">
      <c r="L1258" s="61"/>
      <c r="N1258" s="61"/>
    </row>
    <row r="1259" spans="12:14" ht="12.75">
      <c r="L1259" s="61"/>
      <c r="N1259" s="61"/>
    </row>
    <row r="1260" spans="12:14" ht="12.75">
      <c r="L1260" s="61"/>
      <c r="N1260" s="61"/>
    </row>
    <row r="1261" spans="12:14" ht="12.75">
      <c r="L1261" s="61"/>
      <c r="N1261" s="61"/>
    </row>
    <row r="1262" spans="12:14" ht="12.75">
      <c r="L1262" s="61"/>
      <c r="N1262" s="61"/>
    </row>
    <row r="1263" spans="12:14" ht="12.75">
      <c r="L1263" s="61"/>
      <c r="N1263" s="61"/>
    </row>
    <row r="1264" spans="12:14" ht="12.75">
      <c r="L1264" s="61"/>
      <c r="N1264" s="61"/>
    </row>
    <row r="1265" spans="12:14" ht="12.75">
      <c r="L1265" s="61"/>
      <c r="N1265" s="61"/>
    </row>
    <row r="1266" spans="12:14" ht="12.75">
      <c r="L1266" s="61"/>
      <c r="N1266" s="61"/>
    </row>
    <row r="1267" spans="12:14" ht="12.75">
      <c r="L1267" s="61"/>
      <c r="N1267" s="61"/>
    </row>
    <row r="1268" spans="12:14" ht="12.75">
      <c r="L1268" s="61"/>
      <c r="N1268" s="61"/>
    </row>
    <row r="1269" spans="12:14" ht="12.75">
      <c r="L1269" s="61"/>
      <c r="N1269" s="61"/>
    </row>
    <row r="1270" spans="12:14" ht="12.75">
      <c r="L1270" s="61"/>
      <c r="N1270" s="61"/>
    </row>
    <row r="1271" spans="12:14" ht="12.75">
      <c r="L1271" s="61"/>
      <c r="N1271" s="61"/>
    </row>
    <row r="1272" spans="12:14" ht="12.75">
      <c r="L1272" s="61"/>
      <c r="N1272" s="61"/>
    </row>
    <row r="1273" spans="12:14" ht="12.75">
      <c r="L1273" s="61"/>
      <c r="N1273" s="61"/>
    </row>
    <row r="1274" spans="12:14" ht="12.75">
      <c r="L1274" s="61"/>
      <c r="N1274" s="61"/>
    </row>
    <row r="1275" spans="12:14" ht="12.75">
      <c r="L1275" s="61"/>
      <c r="N1275" s="61"/>
    </row>
    <row r="1276" spans="12:14" ht="12.75">
      <c r="L1276" s="61"/>
      <c r="N1276" s="61"/>
    </row>
    <row r="1277" spans="12:14" ht="12.75">
      <c r="L1277" s="61"/>
      <c r="N1277" s="61"/>
    </row>
    <row r="1278" spans="12:14" ht="12.75">
      <c r="L1278" s="61"/>
      <c r="N1278" s="61"/>
    </row>
    <row r="1279" spans="12:14" ht="12.75">
      <c r="L1279" s="61"/>
      <c r="N1279" s="61"/>
    </row>
    <row r="1280" spans="12:14" ht="12.75">
      <c r="L1280" s="61"/>
      <c r="N1280" s="61"/>
    </row>
    <row r="1281" spans="12:14" ht="12.75">
      <c r="L1281" s="61"/>
      <c r="N1281" s="61"/>
    </row>
    <row r="1282" spans="12:14" ht="12.75">
      <c r="L1282" s="61"/>
      <c r="N1282" s="61"/>
    </row>
    <row r="1283" spans="12:14" ht="12.75">
      <c r="L1283" s="61"/>
      <c r="N1283" s="61"/>
    </row>
    <row r="1284" spans="12:14" ht="12.75">
      <c r="L1284" s="61"/>
      <c r="N1284" s="61"/>
    </row>
    <row r="1285" spans="12:14" ht="12.75">
      <c r="L1285" s="61"/>
      <c r="N1285" s="61"/>
    </row>
    <row r="1286" spans="12:14" ht="12.75">
      <c r="L1286" s="61"/>
      <c r="N1286" s="61"/>
    </row>
    <row r="1287" spans="12:14" ht="12.75">
      <c r="L1287" s="61"/>
      <c r="N1287" s="61"/>
    </row>
    <row r="1288" spans="12:14" ht="12.75">
      <c r="L1288" s="61"/>
      <c r="N1288" s="61"/>
    </row>
    <row r="1289" spans="12:14" ht="12.75">
      <c r="L1289" s="61"/>
      <c r="N1289" s="61"/>
    </row>
    <row r="1290" spans="12:14" ht="12.75">
      <c r="L1290" s="61"/>
      <c r="N1290" s="61"/>
    </row>
    <row r="1291" spans="12:14" ht="12.75">
      <c r="L1291" s="61"/>
      <c r="N1291" s="61"/>
    </row>
    <row r="1292" spans="12:14" ht="12.75">
      <c r="L1292" s="61"/>
      <c r="N1292" s="61"/>
    </row>
    <row r="1293" spans="12:14" ht="12.75">
      <c r="L1293" s="61"/>
      <c r="N1293" s="61"/>
    </row>
    <row r="1294" spans="12:14" ht="12.75">
      <c r="L1294" s="61"/>
      <c r="N1294" s="61"/>
    </row>
    <row r="1295" spans="12:14" ht="12.75">
      <c r="L1295" s="61"/>
      <c r="N1295" s="61"/>
    </row>
    <row r="1296" spans="12:14" ht="12.75">
      <c r="L1296" s="61"/>
      <c r="N1296" s="61"/>
    </row>
    <row r="1297" spans="12:14" ht="12.75">
      <c r="L1297" s="61"/>
      <c r="N1297" s="61"/>
    </row>
    <row r="1298" spans="12:14" ht="12.75">
      <c r="L1298" s="61"/>
      <c r="N1298" s="61"/>
    </row>
    <row r="1299" spans="12:14" ht="12.75">
      <c r="L1299" s="61"/>
      <c r="N1299" s="61"/>
    </row>
    <row r="1300" spans="12:14" ht="12.75">
      <c r="L1300" s="61"/>
      <c r="N1300" s="61"/>
    </row>
    <row r="1301" spans="12:14" ht="12.75">
      <c r="L1301" s="61"/>
      <c r="N1301" s="61"/>
    </row>
    <row r="1302" spans="12:14" ht="12.75">
      <c r="L1302" s="61"/>
      <c r="N1302" s="61"/>
    </row>
    <row r="1303" spans="12:14" ht="12.75">
      <c r="L1303" s="61"/>
      <c r="N1303" s="61"/>
    </row>
    <row r="1304" spans="12:14" ht="12.75">
      <c r="L1304" s="61"/>
      <c r="N1304" s="61"/>
    </row>
    <row r="1305" spans="12:14" ht="12.75">
      <c r="L1305" s="61"/>
      <c r="N1305" s="61"/>
    </row>
    <row r="1306" spans="12:14" ht="12.75">
      <c r="L1306" s="61"/>
      <c r="N1306" s="61"/>
    </row>
    <row r="1307" spans="12:14" ht="12.75">
      <c r="L1307" s="61"/>
      <c r="N1307" s="61"/>
    </row>
    <row r="1308" spans="12:14" ht="12.75">
      <c r="L1308" s="61"/>
      <c r="N1308" s="61"/>
    </row>
    <row r="1309" spans="12:14" ht="12.75">
      <c r="L1309" s="61"/>
      <c r="N1309" s="61"/>
    </row>
    <row r="1310" spans="12:14" ht="12.75">
      <c r="L1310" s="61"/>
      <c r="N1310" s="61"/>
    </row>
    <row r="1311" spans="12:14" ht="12.75">
      <c r="L1311" s="61"/>
      <c r="N1311" s="61"/>
    </row>
    <row r="1312" spans="12:14" ht="12.75">
      <c r="L1312" s="61"/>
      <c r="N1312" s="61"/>
    </row>
    <row r="1313" spans="12:14" ht="12.75">
      <c r="L1313" s="61"/>
      <c r="N1313" s="61"/>
    </row>
    <row r="1314" spans="12:14" ht="12.75">
      <c r="L1314" s="61"/>
      <c r="N1314" s="61"/>
    </row>
    <row r="1315" spans="12:14" ht="12.75">
      <c r="L1315" s="61"/>
      <c r="N1315" s="61"/>
    </row>
    <row r="1316" spans="12:14" ht="12.75">
      <c r="L1316" s="61"/>
      <c r="N1316" s="61"/>
    </row>
    <row r="1317" spans="12:14" ht="12.75">
      <c r="L1317" s="61"/>
      <c r="N1317" s="61"/>
    </row>
    <row r="1318" spans="12:14" ht="12.75">
      <c r="L1318" s="61"/>
      <c r="N1318" s="61"/>
    </row>
    <row r="1319" spans="12:14" ht="12.75">
      <c r="L1319" s="61"/>
      <c r="N1319" s="61"/>
    </row>
    <row r="1320" spans="12:14" ht="12.75">
      <c r="L1320" s="61"/>
      <c r="N1320" s="61"/>
    </row>
    <row r="1321" spans="12:14" ht="12.75">
      <c r="L1321" s="61"/>
      <c r="N1321" s="61"/>
    </row>
    <row r="1322" spans="12:14" ht="12.75">
      <c r="L1322" s="61"/>
      <c r="N1322" s="61"/>
    </row>
    <row r="1323" spans="12:14" ht="12.75">
      <c r="L1323" s="61"/>
      <c r="N1323" s="61"/>
    </row>
    <row r="1324" spans="12:14" ht="12.75">
      <c r="L1324" s="61"/>
      <c r="N1324" s="61"/>
    </row>
    <row r="1325" spans="12:14" ht="12.75">
      <c r="L1325" s="61"/>
      <c r="N1325" s="61"/>
    </row>
    <row r="1326" spans="12:14" ht="12.75">
      <c r="L1326" s="61"/>
      <c r="N1326" s="61"/>
    </row>
    <row r="1327" spans="12:14" ht="12.75">
      <c r="L1327" s="61"/>
      <c r="N1327" s="61"/>
    </row>
    <row r="1328" spans="12:14" ht="12.75">
      <c r="L1328" s="61"/>
      <c r="N1328" s="61"/>
    </row>
    <row r="1329" spans="12:14" ht="12.75">
      <c r="L1329" s="61"/>
      <c r="N1329" s="61"/>
    </row>
    <row r="1330" spans="12:14" ht="12.75">
      <c r="L1330" s="61"/>
      <c r="N1330" s="61"/>
    </row>
    <row r="1331" spans="12:14" ht="12.75">
      <c r="L1331" s="61"/>
      <c r="N1331" s="61"/>
    </row>
    <row r="1332" spans="12:14" ht="12.75">
      <c r="L1332" s="61"/>
      <c r="N1332" s="61"/>
    </row>
    <row r="1333" spans="12:14" ht="12.75">
      <c r="L1333" s="61"/>
      <c r="N1333" s="61"/>
    </row>
    <row r="1334" spans="12:14" ht="12.75">
      <c r="L1334" s="61"/>
      <c r="N1334" s="61"/>
    </row>
    <row r="1335" spans="12:14" ht="12.75">
      <c r="L1335" s="61"/>
      <c r="N1335" s="61"/>
    </row>
    <row r="1336" spans="12:14" ht="12.75">
      <c r="L1336" s="61"/>
      <c r="N1336" s="61"/>
    </row>
    <row r="1337" spans="12:14" ht="12.75">
      <c r="L1337" s="61"/>
      <c r="N1337" s="61"/>
    </row>
    <row r="1338" spans="12:14" ht="12.75">
      <c r="L1338" s="61"/>
      <c r="N1338" s="61"/>
    </row>
    <row r="1339" spans="12:14" ht="12.75">
      <c r="L1339" s="61"/>
      <c r="N1339" s="61"/>
    </row>
    <row r="1340" spans="12:14" ht="12.75">
      <c r="L1340" s="61"/>
      <c r="N1340" s="61"/>
    </row>
    <row r="1341" spans="12:14" ht="12.75">
      <c r="L1341" s="61"/>
      <c r="N1341" s="61"/>
    </row>
    <row r="1342" spans="12:14" ht="12.75">
      <c r="L1342" s="61"/>
      <c r="N1342" s="61"/>
    </row>
    <row r="1343" spans="12:14" ht="12.75">
      <c r="L1343" s="61"/>
      <c r="N1343" s="61"/>
    </row>
    <row r="1344" spans="12:14" ht="12.75">
      <c r="L1344" s="61"/>
      <c r="N1344" s="61"/>
    </row>
    <row r="1345" ht="12.75">
      <c r="N1345" s="61"/>
    </row>
    <row r="1346" ht="12.75">
      <c r="N1346" s="61"/>
    </row>
    <row r="1347" ht="12.75">
      <c r="N1347" s="61"/>
    </row>
    <row r="1348" ht="12.75">
      <c r="N1348" s="61"/>
    </row>
    <row r="1349" ht="12.75">
      <c r="N1349" s="61"/>
    </row>
    <row r="1350" ht="12.75">
      <c r="N1350" s="61"/>
    </row>
    <row r="1351" ht="12.75">
      <c r="N1351" s="61"/>
    </row>
    <row r="1352" ht="12.75">
      <c r="N1352" s="61"/>
    </row>
    <row r="1353" ht="12.75">
      <c r="N1353" s="61"/>
    </row>
    <row r="1354" ht="12.75">
      <c r="N1354" s="61"/>
    </row>
    <row r="1355" ht="12.75">
      <c r="N1355" s="61"/>
    </row>
    <row r="1356" ht="12.75">
      <c r="N1356" s="61"/>
    </row>
    <row r="1357" ht="12.75">
      <c r="N1357" s="61"/>
    </row>
    <row r="1358" ht="12.75">
      <c r="N1358" s="61"/>
    </row>
    <row r="1359" ht="12.75">
      <c r="N1359" s="61"/>
    </row>
    <row r="1360" ht="12.75">
      <c r="N1360" s="61"/>
    </row>
    <row r="1361" ht="12.75">
      <c r="N1361" s="61"/>
    </row>
    <row r="1362" ht="12.75">
      <c r="N1362" s="61"/>
    </row>
    <row r="1363" ht="12.75">
      <c r="N1363" s="61"/>
    </row>
    <row r="1364" ht="12.75">
      <c r="N1364" s="61"/>
    </row>
    <row r="1365" ht="12.75">
      <c r="N1365" s="61"/>
    </row>
    <row r="1366" ht="12.75">
      <c r="N1366" s="61"/>
    </row>
    <row r="1367" ht="12.75">
      <c r="N1367" s="61"/>
    </row>
    <row r="1368" ht="12.75">
      <c r="N1368" s="61"/>
    </row>
    <row r="1369" ht="12.75">
      <c r="N1369" s="61"/>
    </row>
    <row r="1370" ht="12.75">
      <c r="N1370" s="61"/>
    </row>
    <row r="1371" ht="12.75">
      <c r="N1371" s="61"/>
    </row>
    <row r="1372" ht="12.75">
      <c r="N1372" s="61"/>
    </row>
    <row r="1373" ht="12.75">
      <c r="N1373" s="61"/>
    </row>
    <row r="1374" ht="12.75">
      <c r="N1374" s="61"/>
    </row>
    <row r="1375" ht="12.75">
      <c r="N1375" s="61"/>
    </row>
    <row r="1376" ht="12.75">
      <c r="N1376" s="61"/>
    </row>
    <row r="1377" ht="12.75">
      <c r="N1377" s="61"/>
    </row>
    <row r="1378" ht="12.75">
      <c r="N1378" s="61"/>
    </row>
    <row r="1379" ht="12.75">
      <c r="N1379" s="61"/>
    </row>
    <row r="1380" ht="12.75">
      <c r="N1380" s="61"/>
    </row>
    <row r="1381" ht="12.75">
      <c r="N1381" s="61"/>
    </row>
    <row r="1382" ht="12.75">
      <c r="N1382" s="61"/>
    </row>
    <row r="1383" ht="12.75">
      <c r="N1383" s="61"/>
    </row>
    <row r="1384" ht="12.75">
      <c r="N1384" s="61"/>
    </row>
    <row r="1385" ht="12.75">
      <c r="N1385" s="61"/>
    </row>
    <row r="1386" ht="12.75">
      <c r="N1386" s="61"/>
    </row>
    <row r="1387" ht="12.75">
      <c r="N1387" s="61"/>
    </row>
    <row r="1388" ht="12.75">
      <c r="N1388" s="61"/>
    </row>
    <row r="1389" ht="12.75">
      <c r="N1389" s="61"/>
    </row>
    <row r="1390" ht="12.75">
      <c r="N1390" s="61"/>
    </row>
    <row r="1391" ht="12.75">
      <c r="N1391" s="61"/>
    </row>
    <row r="1392" ht="12.75">
      <c r="N1392" s="61"/>
    </row>
    <row r="1393" ht="12.75">
      <c r="N1393" s="61"/>
    </row>
    <row r="1394" ht="12.75">
      <c r="N1394" s="61"/>
    </row>
    <row r="1395" ht="12.75">
      <c r="N1395" s="61"/>
    </row>
    <row r="1396" ht="12.75">
      <c r="N1396" s="61"/>
    </row>
    <row r="1397" ht="12.75">
      <c r="N1397" s="61"/>
    </row>
    <row r="1398" ht="12.75">
      <c r="N1398" s="61"/>
    </row>
    <row r="1399" ht="12.75">
      <c r="N1399" s="61"/>
    </row>
    <row r="1400" ht="12.75">
      <c r="N1400" s="61"/>
    </row>
    <row r="1401" ht="12.75">
      <c r="N1401" s="61"/>
    </row>
    <row r="1402" ht="12.75">
      <c r="N1402" s="61"/>
    </row>
    <row r="1403" ht="12.75">
      <c r="N1403" s="61"/>
    </row>
    <row r="1404" ht="12.75">
      <c r="N1404" s="61"/>
    </row>
    <row r="1405" ht="12.75">
      <c r="N1405" s="61"/>
    </row>
    <row r="1406" ht="12.75">
      <c r="N1406" s="61"/>
    </row>
    <row r="1407" ht="12.75">
      <c r="N1407" s="61"/>
    </row>
    <row r="1408" ht="12.75">
      <c r="N1408" s="61"/>
    </row>
    <row r="1409" ht="12.75">
      <c r="N1409" s="61"/>
    </row>
    <row r="1410" ht="12.75">
      <c r="N1410" s="61"/>
    </row>
    <row r="1411" ht="12.75">
      <c r="N1411" s="61"/>
    </row>
    <row r="1412" ht="12.75">
      <c r="N1412" s="61"/>
    </row>
    <row r="1413" ht="12.75">
      <c r="N1413" s="61"/>
    </row>
    <row r="1414" ht="12.75">
      <c r="N1414" s="61"/>
    </row>
    <row r="1415" ht="12.75">
      <c r="N1415" s="61"/>
    </row>
    <row r="1416" ht="12.75">
      <c r="N1416" s="61"/>
    </row>
    <row r="1417" ht="12.75">
      <c r="N1417" s="61"/>
    </row>
    <row r="1418" ht="12.75">
      <c r="N1418" s="61"/>
    </row>
    <row r="1419" ht="12.75">
      <c r="N1419" s="61"/>
    </row>
    <row r="1420" ht="12.75">
      <c r="N1420" s="61"/>
    </row>
    <row r="1421" ht="12.75">
      <c r="N1421" s="61"/>
    </row>
    <row r="1422" ht="12.75">
      <c r="N1422" s="61"/>
    </row>
    <row r="1423" ht="12.75">
      <c r="N1423" s="61"/>
    </row>
    <row r="1424" ht="12.75">
      <c r="N1424" s="61"/>
    </row>
    <row r="1425" ht="12.75">
      <c r="N1425" s="61"/>
    </row>
    <row r="1426" ht="12.75">
      <c r="N1426" s="61"/>
    </row>
    <row r="1427" ht="12.75">
      <c r="N1427" s="61"/>
    </row>
    <row r="1428" ht="12.75">
      <c r="N1428" s="61"/>
    </row>
    <row r="1429" ht="12.75">
      <c r="N1429" s="61"/>
    </row>
    <row r="1430" ht="12.75">
      <c r="N1430" s="61"/>
    </row>
    <row r="1431" ht="12.75">
      <c r="N1431" s="61"/>
    </row>
    <row r="1432" ht="12.75">
      <c r="N1432" s="61"/>
    </row>
    <row r="1433" ht="12.75">
      <c r="N1433" s="61"/>
    </row>
    <row r="1434" ht="12.75">
      <c r="N1434" s="61"/>
    </row>
    <row r="1435" ht="12.75">
      <c r="N1435" s="61"/>
    </row>
    <row r="1436" ht="12.75">
      <c r="N1436" s="61"/>
    </row>
    <row r="1437" ht="12.75">
      <c r="N1437" s="61"/>
    </row>
    <row r="1438" ht="12.75">
      <c r="N1438" s="61"/>
    </row>
    <row r="1439" ht="12.75">
      <c r="N1439" s="61"/>
    </row>
    <row r="1440" ht="12.75">
      <c r="N1440" s="61"/>
    </row>
    <row r="1441" ht="12.75">
      <c r="N1441" s="61"/>
    </row>
    <row r="1442" ht="12.75">
      <c r="N1442" s="61"/>
    </row>
    <row r="1443" ht="12.75">
      <c r="N1443" s="61"/>
    </row>
    <row r="1444" ht="12.75">
      <c r="N1444" s="61"/>
    </row>
    <row r="1445" ht="12.75">
      <c r="N1445" s="61"/>
    </row>
    <row r="1446" ht="12.75">
      <c r="N1446" s="61"/>
    </row>
    <row r="1447" ht="12.75">
      <c r="N1447" s="61"/>
    </row>
    <row r="1448" ht="12.75">
      <c r="N1448" s="61"/>
    </row>
    <row r="1449" ht="12.75">
      <c r="N1449" s="61"/>
    </row>
    <row r="1450" ht="12.75">
      <c r="N1450" s="61"/>
    </row>
    <row r="1451" ht="12.75">
      <c r="N1451" s="61"/>
    </row>
    <row r="1452" ht="12.75">
      <c r="N1452" s="61"/>
    </row>
    <row r="1453" ht="12.75">
      <c r="N1453" s="61"/>
    </row>
    <row r="1454" ht="12.75">
      <c r="N1454" s="61"/>
    </row>
    <row r="1455" ht="12.75">
      <c r="N1455" s="61"/>
    </row>
    <row r="1456" ht="12.75">
      <c r="N1456" s="61"/>
    </row>
    <row r="1457" ht="12.75">
      <c r="N1457" s="61"/>
    </row>
    <row r="1458" ht="12.75">
      <c r="N1458" s="61"/>
    </row>
    <row r="1459" ht="12.75">
      <c r="N1459" s="61"/>
    </row>
    <row r="1460" ht="12.75">
      <c r="N1460" s="61"/>
    </row>
    <row r="1461" ht="12.75">
      <c r="N1461" s="61"/>
    </row>
    <row r="1462" ht="12.75">
      <c r="N1462" s="61"/>
    </row>
    <row r="1463" ht="12.75">
      <c r="N1463" s="61"/>
    </row>
    <row r="1464" ht="12.75">
      <c r="N1464" s="61"/>
    </row>
    <row r="1465" ht="12.75">
      <c r="N1465" s="61"/>
    </row>
    <row r="1466" ht="12.75">
      <c r="N1466" s="61"/>
    </row>
    <row r="1467" ht="12.75">
      <c r="N1467" s="61"/>
    </row>
    <row r="1468" ht="12.75">
      <c r="N1468" s="61"/>
    </row>
    <row r="1469" ht="12.75">
      <c r="N1469" s="61"/>
    </row>
    <row r="1470" ht="12.75">
      <c r="N1470" s="61"/>
    </row>
    <row r="1471" ht="12.75">
      <c r="N1471" s="61"/>
    </row>
    <row r="1472" ht="12.75">
      <c r="N1472" s="61"/>
    </row>
    <row r="1473" ht="12.75">
      <c r="N1473" s="61"/>
    </row>
    <row r="1474" ht="12.75">
      <c r="N1474" s="61"/>
    </row>
    <row r="1475" ht="12.75">
      <c r="N1475" s="61"/>
    </row>
    <row r="1476" ht="12.75">
      <c r="N1476" s="61"/>
    </row>
    <row r="1477" ht="12.75">
      <c r="N1477" s="61"/>
    </row>
    <row r="1478" ht="12.75">
      <c r="N1478" s="61"/>
    </row>
    <row r="1479" ht="12.75">
      <c r="N1479" s="61"/>
    </row>
    <row r="1480" ht="12.75">
      <c r="N1480" s="61"/>
    </row>
    <row r="1481" ht="12.75">
      <c r="N1481" s="61"/>
    </row>
    <row r="1482" ht="12.75">
      <c r="N1482" s="61"/>
    </row>
    <row r="1483" ht="12.75">
      <c r="N1483" s="61"/>
    </row>
    <row r="1484" ht="12.75">
      <c r="N1484" s="61"/>
    </row>
    <row r="1485" ht="12.75">
      <c r="N1485" s="61"/>
    </row>
    <row r="1486" ht="12.75">
      <c r="N1486" s="61"/>
    </row>
    <row r="1487" ht="12.75">
      <c r="N1487" s="61"/>
    </row>
    <row r="1488" ht="12.75">
      <c r="N1488" s="61"/>
    </row>
    <row r="1489" ht="12.75">
      <c r="N1489" s="61"/>
    </row>
    <row r="1490" ht="12.75">
      <c r="N1490" s="61"/>
    </row>
    <row r="1491" ht="12.75">
      <c r="N1491" s="61"/>
    </row>
    <row r="1492" ht="12.75">
      <c r="N1492" s="61"/>
    </row>
    <row r="1493" ht="12.75">
      <c r="N1493" s="61"/>
    </row>
    <row r="1494" ht="12.75">
      <c r="N1494" s="61"/>
    </row>
    <row r="1495" ht="12.75">
      <c r="N1495" s="61"/>
    </row>
    <row r="1496" ht="12.75">
      <c r="N1496" s="61"/>
    </row>
    <row r="1497" ht="12.75">
      <c r="N1497" s="61"/>
    </row>
    <row r="1498" ht="12.75">
      <c r="N1498" s="61"/>
    </row>
    <row r="1499" ht="12.75">
      <c r="N1499" s="61"/>
    </row>
    <row r="1500" ht="12.75">
      <c r="N1500" s="61"/>
    </row>
    <row r="1501" ht="12.75">
      <c r="N1501" s="61"/>
    </row>
    <row r="1502" ht="12.75">
      <c r="N1502" s="61"/>
    </row>
    <row r="1503" ht="12.75">
      <c r="N1503" s="61"/>
    </row>
    <row r="1504" ht="12.75">
      <c r="N1504" s="61"/>
    </row>
    <row r="1505" ht="12.75">
      <c r="N1505" s="61"/>
    </row>
    <row r="1506" ht="12.75">
      <c r="N1506" s="61"/>
    </row>
    <row r="1507" ht="12.75">
      <c r="N1507" s="61"/>
    </row>
    <row r="1508" ht="12.75">
      <c r="N1508" s="61"/>
    </row>
    <row r="1509" ht="12.75">
      <c r="N1509" s="61"/>
    </row>
    <row r="1510" ht="12.75">
      <c r="N1510" s="61"/>
    </row>
    <row r="1511" ht="12.75">
      <c r="N1511" s="61"/>
    </row>
    <row r="1512" ht="12.75">
      <c r="N1512" s="61"/>
    </row>
    <row r="1513" ht="12.75">
      <c r="N1513" s="61"/>
    </row>
    <row r="1514" ht="12.75">
      <c r="N1514" s="61"/>
    </row>
    <row r="1515" ht="12.75">
      <c r="N1515" s="61"/>
    </row>
    <row r="1516" ht="12.75">
      <c r="N1516" s="61"/>
    </row>
    <row r="1517" ht="12.75">
      <c r="N1517" s="61"/>
    </row>
    <row r="1518" ht="12.75">
      <c r="N1518" s="61"/>
    </row>
    <row r="1519" ht="12.75">
      <c r="N1519" s="61"/>
    </row>
    <row r="1520" ht="12.75">
      <c r="N1520" s="61"/>
    </row>
    <row r="1521" ht="12.75">
      <c r="N1521" s="61"/>
    </row>
    <row r="1522" ht="12.75">
      <c r="N1522" s="61"/>
    </row>
    <row r="1523" ht="12.75">
      <c r="N1523" s="61"/>
    </row>
    <row r="1524" ht="12.75">
      <c r="N1524" s="61"/>
    </row>
    <row r="1525" ht="12.75">
      <c r="N1525" s="61"/>
    </row>
    <row r="1526" ht="12.75">
      <c r="N1526" s="61"/>
    </row>
    <row r="1527" ht="12.75">
      <c r="N1527" s="61"/>
    </row>
    <row r="1528" ht="12.75">
      <c r="N1528" s="61"/>
    </row>
    <row r="1529" ht="12.75">
      <c r="N1529" s="61"/>
    </row>
    <row r="1530" ht="12.75">
      <c r="N1530" s="61"/>
    </row>
    <row r="1531" ht="12.75">
      <c r="N1531" s="61"/>
    </row>
    <row r="1532" ht="12.75">
      <c r="N1532" s="61"/>
    </row>
    <row r="1533" ht="12.75">
      <c r="N1533" s="61"/>
    </row>
    <row r="1534" ht="12.75">
      <c r="N1534" s="61"/>
    </row>
    <row r="1535" ht="12.75">
      <c r="N1535" s="61"/>
    </row>
    <row r="1536" ht="12.75">
      <c r="N1536" s="61"/>
    </row>
    <row r="1537" ht="12.75">
      <c r="N1537" s="61"/>
    </row>
    <row r="1538" ht="12.75">
      <c r="N1538" s="61"/>
    </row>
    <row r="1539" ht="12.75">
      <c r="N1539" s="61"/>
    </row>
    <row r="1540" ht="12.75">
      <c r="N1540" s="61"/>
    </row>
    <row r="1541" ht="12.75">
      <c r="N1541" s="61"/>
    </row>
    <row r="1542" ht="12.75">
      <c r="N1542" s="61"/>
    </row>
    <row r="1543" ht="12.75">
      <c r="N1543" s="61"/>
    </row>
    <row r="1544" ht="12.75">
      <c r="N1544" s="61"/>
    </row>
    <row r="1545" ht="12.75">
      <c r="N1545" s="61"/>
    </row>
    <row r="1546" ht="12.75">
      <c r="N1546" s="61"/>
    </row>
    <row r="1547" ht="12.75">
      <c r="N1547" s="61"/>
    </row>
    <row r="1548" ht="12.75">
      <c r="N1548" s="61"/>
    </row>
    <row r="1549" ht="12.75">
      <c r="N1549" s="61"/>
    </row>
    <row r="1550" ht="12.75">
      <c r="N1550" s="61"/>
    </row>
    <row r="1551" ht="12.75">
      <c r="N1551" s="61"/>
    </row>
    <row r="1552" ht="12.75">
      <c r="N1552" s="61"/>
    </row>
    <row r="1553" ht="12.75">
      <c r="N1553" s="61"/>
    </row>
    <row r="1554" ht="12.75">
      <c r="N1554" s="61"/>
    </row>
    <row r="1555" ht="12.75">
      <c r="N1555" s="61"/>
    </row>
    <row r="1556" ht="12.75">
      <c r="N1556" s="61"/>
    </row>
    <row r="1557" ht="12.75">
      <c r="N1557" s="61"/>
    </row>
    <row r="1558" ht="12.75">
      <c r="N1558" s="61"/>
    </row>
    <row r="1559" ht="12.75">
      <c r="N1559" s="61"/>
    </row>
    <row r="1560" ht="12.75">
      <c r="N1560" s="61"/>
    </row>
    <row r="1561" ht="12.75">
      <c r="N1561" s="61"/>
    </row>
    <row r="1562" ht="12.75">
      <c r="N1562" s="61"/>
    </row>
    <row r="1563" ht="12.75">
      <c r="N1563" s="61"/>
    </row>
    <row r="1564" ht="12.75">
      <c r="N1564" s="61"/>
    </row>
    <row r="1565" ht="12.75">
      <c r="N1565" s="61"/>
    </row>
    <row r="1566" ht="12.75">
      <c r="N1566" s="61"/>
    </row>
    <row r="1567" ht="12.75">
      <c r="N1567" s="61"/>
    </row>
    <row r="1568" ht="12.75">
      <c r="N1568" s="61"/>
    </row>
    <row r="1569" ht="12.75">
      <c r="N1569" s="61"/>
    </row>
    <row r="1570" ht="12.75">
      <c r="N1570" s="61"/>
    </row>
    <row r="1571" ht="12.75">
      <c r="N1571" s="61"/>
    </row>
    <row r="1572" ht="12.75">
      <c r="N1572" s="61"/>
    </row>
    <row r="1573" ht="12.75">
      <c r="N1573" s="61"/>
    </row>
    <row r="1574" ht="12.75">
      <c r="N1574" s="61"/>
    </row>
    <row r="1575" ht="12.75">
      <c r="N1575" s="61"/>
    </row>
    <row r="1576" ht="12.75">
      <c r="N1576" s="61"/>
    </row>
    <row r="1577" ht="12.75">
      <c r="N1577" s="61"/>
    </row>
    <row r="1578" ht="12.75">
      <c r="N1578" s="61"/>
    </row>
    <row r="1579" ht="12.75">
      <c r="N1579" s="61"/>
    </row>
    <row r="1580" ht="12.75">
      <c r="N1580" s="61"/>
    </row>
    <row r="1581" ht="12.75">
      <c r="N1581" s="61"/>
    </row>
    <row r="1582" ht="12.75">
      <c r="N1582" s="61"/>
    </row>
    <row r="1583" ht="12.75">
      <c r="N1583" s="61"/>
    </row>
    <row r="1584" ht="12.75">
      <c r="N1584" s="61"/>
    </row>
    <row r="1585" ht="12.75">
      <c r="N1585" s="61"/>
    </row>
    <row r="1586" ht="12.75">
      <c r="N1586" s="61"/>
    </row>
    <row r="1587" ht="12.75">
      <c r="N1587" s="61"/>
    </row>
    <row r="1588" ht="12.75">
      <c r="N1588" s="61"/>
    </row>
    <row r="1589" ht="12.75">
      <c r="N1589" s="61"/>
    </row>
    <row r="1590" ht="12.75">
      <c r="N1590" s="61"/>
    </row>
    <row r="1591" ht="12.75">
      <c r="N1591" s="61"/>
    </row>
    <row r="1592" ht="12.75">
      <c r="N1592" s="61"/>
    </row>
    <row r="1593" ht="12.75">
      <c r="N1593" s="61"/>
    </row>
    <row r="1594" ht="12.75">
      <c r="N1594" s="61"/>
    </row>
    <row r="1595" ht="12.75">
      <c r="N1595" s="61"/>
    </row>
    <row r="1596" ht="12.75">
      <c r="N1596" s="61"/>
    </row>
    <row r="1597" ht="12.75">
      <c r="N1597" s="61"/>
    </row>
    <row r="1598" ht="12.75">
      <c r="N1598" s="61"/>
    </row>
    <row r="1599" ht="12.75">
      <c r="N1599" s="61"/>
    </row>
    <row r="1600" ht="12.75">
      <c r="N1600" s="61"/>
    </row>
    <row r="1601" ht="12.75">
      <c r="N1601" s="61"/>
    </row>
    <row r="1602" ht="12.75">
      <c r="N1602" s="61"/>
    </row>
    <row r="1603" ht="12.75">
      <c r="N1603" s="61"/>
    </row>
    <row r="1604" ht="12.75">
      <c r="N1604" s="61"/>
    </row>
    <row r="1605" ht="12.75">
      <c r="N1605" s="61"/>
    </row>
    <row r="1606" ht="12.75">
      <c r="N1606" s="61"/>
    </row>
    <row r="1607" ht="12.75">
      <c r="N1607" s="61"/>
    </row>
    <row r="1608" ht="12.75">
      <c r="N1608" s="61"/>
    </row>
    <row r="1609" ht="12.75">
      <c r="N1609" s="61"/>
    </row>
    <row r="1610" ht="12.75">
      <c r="N1610" s="61"/>
    </row>
    <row r="1611" ht="12.75">
      <c r="N1611" s="61"/>
    </row>
    <row r="1612" ht="12.75">
      <c r="N1612" s="61"/>
    </row>
    <row r="1613" ht="12.75">
      <c r="N1613" s="61"/>
    </row>
    <row r="1614" ht="12.75">
      <c r="N1614" s="61"/>
    </row>
    <row r="1615" ht="12.75">
      <c r="N1615" s="61"/>
    </row>
    <row r="1616" ht="12.75">
      <c r="N1616" s="61"/>
    </row>
    <row r="1617" ht="12.75">
      <c r="N1617" s="61"/>
    </row>
    <row r="1618" ht="12.75">
      <c r="N1618" s="61"/>
    </row>
    <row r="1619" ht="12.75">
      <c r="N1619" s="61"/>
    </row>
    <row r="1620" ht="12.75">
      <c r="N1620" s="61"/>
    </row>
    <row r="1621" ht="12.75">
      <c r="N1621" s="61"/>
    </row>
    <row r="1622" ht="12.75">
      <c r="N1622" s="61"/>
    </row>
    <row r="1623" ht="12.75">
      <c r="N1623" s="61"/>
    </row>
    <row r="1624" ht="12.75">
      <c r="N1624" s="61"/>
    </row>
    <row r="1625" ht="12.75">
      <c r="N1625" s="61"/>
    </row>
    <row r="1626" ht="12.75">
      <c r="N1626" s="61"/>
    </row>
    <row r="1627" ht="12.75">
      <c r="N1627" s="61"/>
    </row>
    <row r="1628" ht="12.75">
      <c r="N1628" s="61"/>
    </row>
    <row r="1629" ht="12.75">
      <c r="N1629" s="61"/>
    </row>
    <row r="1630" ht="12.75">
      <c r="N1630" s="61"/>
    </row>
    <row r="1631" ht="12.75">
      <c r="N1631" s="61"/>
    </row>
    <row r="1632" ht="12.75">
      <c r="N1632" s="61"/>
    </row>
    <row r="1633" ht="12.75">
      <c r="N1633" s="61"/>
    </row>
    <row r="1634" ht="12.75">
      <c r="N1634" s="61"/>
    </row>
    <row r="1635" ht="12.75">
      <c r="N1635" s="61"/>
    </row>
    <row r="1636" ht="12.75">
      <c r="N1636" s="61"/>
    </row>
    <row r="1637" ht="12.75">
      <c r="N1637" s="61"/>
    </row>
    <row r="1638" ht="12.75">
      <c r="N1638" s="61"/>
    </row>
    <row r="1639" ht="12.75">
      <c r="N1639" s="61"/>
    </row>
    <row r="1640" ht="12.75">
      <c r="N1640" s="61"/>
    </row>
    <row r="1641" ht="12.75">
      <c r="N1641" s="61"/>
    </row>
    <row r="1642" ht="12.75">
      <c r="N1642" s="61"/>
    </row>
    <row r="1643" ht="12.75">
      <c r="N1643" s="61"/>
    </row>
    <row r="1644" ht="12.75">
      <c r="N1644" s="61"/>
    </row>
    <row r="1645" ht="12.75">
      <c r="N1645" s="61"/>
    </row>
    <row r="1646" ht="12.75">
      <c r="N1646" s="61"/>
    </row>
    <row r="1647" ht="12.75">
      <c r="N1647" s="61"/>
    </row>
    <row r="1648" ht="12.75">
      <c r="N1648" s="61"/>
    </row>
    <row r="1649" ht="12.75">
      <c r="N1649" s="61"/>
    </row>
    <row r="1650" ht="12.75">
      <c r="N1650" s="61"/>
    </row>
    <row r="1651" ht="12.75">
      <c r="N1651" s="61"/>
    </row>
    <row r="1652" ht="12.75">
      <c r="N1652" s="61"/>
    </row>
    <row r="1653" ht="12.75">
      <c r="N1653" s="61"/>
    </row>
    <row r="1654" ht="12.75">
      <c r="N1654" s="61"/>
    </row>
    <row r="1655" ht="12.75">
      <c r="N1655" s="61"/>
    </row>
    <row r="1656" ht="12.75">
      <c r="N1656" s="61"/>
    </row>
    <row r="1657" ht="12.75">
      <c r="N1657" s="61"/>
    </row>
    <row r="1658" ht="12.75">
      <c r="N1658" s="61"/>
    </row>
    <row r="1659" ht="12.75">
      <c r="N1659" s="61"/>
    </row>
    <row r="1660" ht="12.75">
      <c r="N1660" s="61"/>
    </row>
    <row r="1661" ht="12.75">
      <c r="N1661" s="61"/>
    </row>
    <row r="1662" ht="12.75">
      <c r="N1662" s="61"/>
    </row>
    <row r="1663" ht="12.75">
      <c r="N1663" s="61"/>
    </row>
    <row r="1664" ht="12.75">
      <c r="N1664" s="61"/>
    </row>
    <row r="1665" ht="12.75">
      <c r="N1665" s="61"/>
    </row>
    <row r="1666" ht="12.75">
      <c r="N1666" s="61"/>
    </row>
    <row r="1667" ht="12.75">
      <c r="N1667" s="61"/>
    </row>
    <row r="1668" ht="12.75">
      <c r="N1668" s="61"/>
    </row>
    <row r="1669" ht="12.75">
      <c r="N1669" s="61"/>
    </row>
    <row r="1670" ht="12.75">
      <c r="N1670" s="61"/>
    </row>
    <row r="1671" ht="12.75">
      <c r="N1671" s="61"/>
    </row>
    <row r="1672" ht="12.75">
      <c r="N1672" s="61"/>
    </row>
    <row r="1673" ht="12.75">
      <c r="N1673" s="61"/>
    </row>
    <row r="1674" ht="12.75">
      <c r="N1674" s="61"/>
    </row>
    <row r="1675" ht="12.75">
      <c r="N1675" s="61"/>
    </row>
    <row r="1676" ht="12.75">
      <c r="N1676" s="61"/>
    </row>
    <row r="1677" ht="12.75">
      <c r="N1677" s="61"/>
    </row>
    <row r="1678" ht="12.75">
      <c r="N1678" s="61"/>
    </row>
    <row r="1679" ht="12.75">
      <c r="N1679" s="61"/>
    </row>
    <row r="1680" ht="12.75">
      <c r="N1680" s="61"/>
    </row>
    <row r="1681" ht="12.75">
      <c r="N1681" s="61"/>
    </row>
    <row r="1682" ht="12.75">
      <c r="N1682" s="61"/>
    </row>
    <row r="1683" ht="12.75">
      <c r="N1683" s="61"/>
    </row>
    <row r="1684" ht="12.75">
      <c r="N1684" s="61"/>
    </row>
    <row r="1685" ht="12.75">
      <c r="N1685" s="61"/>
    </row>
    <row r="1686" ht="12.75">
      <c r="N1686" s="61"/>
    </row>
    <row r="1687" ht="12.75">
      <c r="N1687" s="61"/>
    </row>
    <row r="1688" ht="12.75">
      <c r="N1688" s="61"/>
    </row>
    <row r="1689" ht="12.75">
      <c r="N1689" s="61"/>
    </row>
    <row r="1690" ht="12.75">
      <c r="N1690" s="61"/>
    </row>
    <row r="1691" ht="12.75">
      <c r="N1691" s="61"/>
    </row>
    <row r="1692" ht="12.75">
      <c r="N1692" s="61"/>
    </row>
    <row r="1693" ht="12.75">
      <c r="N1693" s="61"/>
    </row>
    <row r="1694" ht="12.75">
      <c r="N1694" s="61"/>
    </row>
    <row r="1695" ht="12.75">
      <c r="N1695" s="61"/>
    </row>
    <row r="1696" ht="12.75">
      <c r="N1696" s="61"/>
    </row>
    <row r="1697" ht="12.75">
      <c r="N1697" s="61"/>
    </row>
    <row r="1698" ht="12.75">
      <c r="N1698" s="61"/>
    </row>
    <row r="1699" ht="12.75">
      <c r="N1699" s="61"/>
    </row>
    <row r="1700" ht="12.75">
      <c r="N1700" s="61"/>
    </row>
    <row r="1701" ht="12.75">
      <c r="N1701" s="61"/>
    </row>
    <row r="1702" ht="12.75">
      <c r="N1702" s="61"/>
    </row>
    <row r="1703" ht="12.75">
      <c r="N1703" s="61"/>
    </row>
    <row r="1704" ht="12.75">
      <c r="N1704" s="61"/>
    </row>
    <row r="1705" ht="12.75">
      <c r="N1705" s="61"/>
    </row>
    <row r="1706" ht="12.75">
      <c r="N1706" s="61"/>
    </row>
    <row r="1707" ht="12.75">
      <c r="N1707" s="61"/>
    </row>
    <row r="1708" ht="12.75">
      <c r="N1708" s="61"/>
    </row>
    <row r="1709" ht="12.75">
      <c r="N1709" s="61"/>
    </row>
    <row r="1710" ht="12.75">
      <c r="N1710" s="61"/>
    </row>
    <row r="1711" ht="12.75">
      <c r="N1711" s="61"/>
    </row>
    <row r="1712" ht="12.75">
      <c r="N1712" s="61"/>
    </row>
    <row r="1713" ht="12.75">
      <c r="N1713" s="61"/>
    </row>
    <row r="1714" ht="12.75">
      <c r="N1714" s="61"/>
    </row>
    <row r="1715" ht="12.75">
      <c r="N1715" s="61"/>
    </row>
    <row r="1716" ht="12.75">
      <c r="N1716" s="61"/>
    </row>
    <row r="1717" ht="12.75">
      <c r="N1717" s="61"/>
    </row>
    <row r="1718" ht="12.75">
      <c r="N1718" s="61"/>
    </row>
    <row r="1719" ht="12.75">
      <c r="N1719" s="61"/>
    </row>
    <row r="1720" ht="12.75">
      <c r="N1720" s="61"/>
    </row>
    <row r="1721" ht="12.75">
      <c r="N1721" s="61"/>
    </row>
    <row r="1722" ht="12.75">
      <c r="N1722" s="61"/>
    </row>
    <row r="1723" ht="12.75">
      <c r="N1723" s="61"/>
    </row>
    <row r="1724" ht="12.75">
      <c r="N1724" s="61"/>
    </row>
    <row r="1725" ht="12.75">
      <c r="N1725" s="61"/>
    </row>
    <row r="1726" ht="12.75">
      <c r="N1726" s="61"/>
    </row>
    <row r="1727" ht="12.75">
      <c r="N1727" s="61"/>
    </row>
    <row r="1728" ht="12.75">
      <c r="N1728" s="61"/>
    </row>
    <row r="1729" ht="12.75">
      <c r="N1729" s="61"/>
    </row>
    <row r="1730" ht="12.75">
      <c r="N1730" s="61"/>
    </row>
    <row r="1731" ht="12.75">
      <c r="N1731" s="61"/>
    </row>
    <row r="1732" ht="12.75">
      <c r="N1732" s="61"/>
    </row>
    <row r="1733" ht="12.75">
      <c r="N1733" s="61"/>
    </row>
    <row r="1734" ht="12.75">
      <c r="N1734" s="61"/>
    </row>
    <row r="1735" ht="12.75">
      <c r="N1735" s="61"/>
    </row>
    <row r="1736" ht="12.75">
      <c r="N1736" s="61"/>
    </row>
    <row r="1737" ht="12.75">
      <c r="N1737" s="61"/>
    </row>
    <row r="1738" ht="12.75">
      <c r="N1738" s="61"/>
    </row>
    <row r="1739" ht="12.75">
      <c r="N1739" s="61"/>
    </row>
    <row r="1740" ht="12.75">
      <c r="N1740" s="61"/>
    </row>
    <row r="1741" ht="12.75">
      <c r="N1741" s="61"/>
    </row>
    <row r="1742" ht="12.75">
      <c r="N1742" s="61"/>
    </row>
    <row r="1743" ht="12.75">
      <c r="N1743" s="61"/>
    </row>
    <row r="1744" ht="12.75">
      <c r="N1744" s="61"/>
    </row>
    <row r="1745" ht="12.75">
      <c r="N1745" s="61"/>
    </row>
    <row r="1746" ht="12.75">
      <c r="N1746" s="61"/>
    </row>
    <row r="1747" ht="12.75">
      <c r="N1747" s="61"/>
    </row>
    <row r="1748" ht="12.75">
      <c r="N1748" s="61"/>
    </row>
    <row r="1749" ht="12.75">
      <c r="N1749" s="61"/>
    </row>
    <row r="1750" ht="12.75">
      <c r="N1750" s="61"/>
    </row>
    <row r="1751" ht="12.75">
      <c r="N1751" s="61"/>
    </row>
    <row r="1752" ht="12.75">
      <c r="N1752" s="61"/>
    </row>
    <row r="1753" ht="12.75">
      <c r="N1753" s="61"/>
    </row>
    <row r="1754" ht="12.75">
      <c r="N1754" s="61"/>
    </row>
    <row r="1755" ht="12.75">
      <c r="N1755" s="61"/>
    </row>
    <row r="1756" ht="12.75">
      <c r="N1756" s="61"/>
    </row>
    <row r="1757" ht="12.75">
      <c r="N1757" s="61"/>
    </row>
    <row r="1758" ht="12.75">
      <c r="N1758" s="61"/>
    </row>
    <row r="1759" ht="12.75">
      <c r="N1759" s="61"/>
    </row>
    <row r="1760" ht="12.75">
      <c r="N1760" s="61"/>
    </row>
    <row r="1761" ht="12.75">
      <c r="N1761" s="61"/>
    </row>
    <row r="1762" ht="12.75">
      <c r="N1762" s="61"/>
    </row>
    <row r="1763" ht="12.75">
      <c r="N1763" s="61"/>
    </row>
    <row r="1764" ht="12.75">
      <c r="N1764" s="61"/>
    </row>
    <row r="1765" ht="12.75">
      <c r="N1765" s="61"/>
    </row>
    <row r="1766" ht="12.75">
      <c r="N1766" s="61"/>
    </row>
    <row r="1767" ht="12.75">
      <c r="N1767" s="61"/>
    </row>
    <row r="1768" ht="12.75">
      <c r="N1768" s="61"/>
    </row>
    <row r="1769" ht="12.75">
      <c r="N1769" s="61"/>
    </row>
    <row r="1770" ht="12.75">
      <c r="N1770" s="61"/>
    </row>
    <row r="1771" ht="12.75">
      <c r="N1771" s="61"/>
    </row>
    <row r="1772" ht="12.75">
      <c r="N1772" s="61"/>
    </row>
    <row r="1773" ht="12.75">
      <c r="N1773" s="61"/>
    </row>
    <row r="1774" ht="12.75">
      <c r="N1774" s="61"/>
    </row>
    <row r="1775" ht="12.75">
      <c r="N1775" s="61"/>
    </row>
    <row r="1776" ht="12.75">
      <c r="N1776" s="61"/>
    </row>
    <row r="1777" ht="12.75">
      <c r="N1777" s="61"/>
    </row>
    <row r="1778" ht="12.75">
      <c r="N1778" s="61"/>
    </row>
    <row r="1779" ht="12.75">
      <c r="N1779" s="61"/>
    </row>
    <row r="1780" ht="12.75">
      <c r="N1780" s="61"/>
    </row>
    <row r="1781" ht="12.75">
      <c r="N1781" s="61"/>
    </row>
    <row r="1782" ht="12.75">
      <c r="N1782" s="61"/>
    </row>
    <row r="1783" ht="12.75">
      <c r="N1783" s="61"/>
    </row>
    <row r="1784" ht="12.75">
      <c r="N1784" s="61"/>
    </row>
    <row r="1785" ht="12.75">
      <c r="N1785" s="61"/>
    </row>
    <row r="1786" ht="12.75">
      <c r="N1786" s="61"/>
    </row>
    <row r="1787" ht="12.75">
      <c r="N1787" s="61"/>
    </row>
    <row r="1788" ht="12.75">
      <c r="N1788" s="61"/>
    </row>
    <row r="1789" ht="12.75">
      <c r="N1789" s="61"/>
    </row>
    <row r="1790" ht="12.75">
      <c r="N1790" s="61"/>
    </row>
    <row r="1791" ht="12.75">
      <c r="N1791" s="61"/>
    </row>
    <row r="1792" ht="12.75">
      <c r="N1792" s="61"/>
    </row>
    <row r="1793" ht="12.75">
      <c r="N1793" s="61"/>
    </row>
    <row r="1794" ht="12.75">
      <c r="N1794" s="61"/>
    </row>
    <row r="1795" ht="12.75">
      <c r="N1795" s="61"/>
    </row>
    <row r="1796" ht="12.75">
      <c r="N1796" s="61"/>
    </row>
    <row r="1797" ht="12.75">
      <c r="N1797" s="61"/>
    </row>
    <row r="1798" ht="12.75">
      <c r="N1798" s="61"/>
    </row>
    <row r="1799" ht="12.75">
      <c r="N1799" s="61"/>
    </row>
    <row r="1800" ht="12.75">
      <c r="N1800" s="61"/>
    </row>
    <row r="1801" ht="12.75">
      <c r="N1801" s="61"/>
    </row>
    <row r="1802" ht="12.75">
      <c r="N1802" s="61"/>
    </row>
    <row r="1803" ht="12.75">
      <c r="N1803" s="61"/>
    </row>
    <row r="1804" ht="12.75">
      <c r="N1804" s="61"/>
    </row>
    <row r="1805" ht="12.75">
      <c r="N1805" s="61"/>
    </row>
    <row r="1806" ht="12.75">
      <c r="N1806" s="61"/>
    </row>
    <row r="1807" ht="12.75">
      <c r="N1807" s="61"/>
    </row>
    <row r="1808" ht="12.75">
      <c r="N1808" s="61"/>
    </row>
    <row r="1809" ht="12.75">
      <c r="N1809" s="61"/>
    </row>
    <row r="1810" ht="12.75">
      <c r="N1810" s="61"/>
    </row>
    <row r="1811" ht="12.75">
      <c r="N1811" s="61"/>
    </row>
    <row r="1812" ht="12.75">
      <c r="N1812" s="61"/>
    </row>
    <row r="1813" ht="12.75">
      <c r="N1813" s="61"/>
    </row>
    <row r="1814" ht="12.75">
      <c r="N1814" s="61"/>
    </row>
    <row r="1815" ht="12.75">
      <c r="N1815" s="61"/>
    </row>
    <row r="1816" ht="12.75">
      <c r="N1816" s="61"/>
    </row>
    <row r="1817" ht="12.75">
      <c r="N1817" s="61"/>
    </row>
    <row r="1818" ht="12.75">
      <c r="N1818" s="61"/>
    </row>
    <row r="1819" ht="12.75">
      <c r="N1819" s="61"/>
    </row>
    <row r="1820" ht="12.75">
      <c r="N1820" s="61"/>
    </row>
    <row r="1821" ht="12.75">
      <c r="N1821" s="61"/>
    </row>
    <row r="1822" ht="12.75">
      <c r="N1822" s="61"/>
    </row>
    <row r="1823" ht="12.75">
      <c r="N1823" s="61"/>
    </row>
    <row r="1824" ht="12.75">
      <c r="N1824" s="61"/>
    </row>
    <row r="1825" ht="12.75">
      <c r="N1825" s="61"/>
    </row>
    <row r="1826" ht="12.75">
      <c r="N1826" s="61"/>
    </row>
    <row r="1827" ht="12.75">
      <c r="N1827" s="61"/>
    </row>
    <row r="1828" ht="12.75">
      <c r="N1828" s="61"/>
    </row>
    <row r="1829" ht="12.75">
      <c r="N1829" s="61"/>
    </row>
    <row r="1830" ht="12.75">
      <c r="N1830" s="61"/>
    </row>
    <row r="1831" ht="12.75">
      <c r="N1831" s="61"/>
    </row>
    <row r="1832" ht="12.75">
      <c r="N1832" s="61"/>
    </row>
    <row r="1833" ht="12.75">
      <c r="N1833" s="61"/>
    </row>
    <row r="1834" ht="12.75">
      <c r="N1834" s="61"/>
    </row>
    <row r="1835" ht="12.75">
      <c r="N1835" s="61"/>
    </row>
    <row r="1836" ht="12.75">
      <c r="N1836" s="61"/>
    </row>
    <row r="1837" ht="12.75">
      <c r="N1837" s="61"/>
    </row>
    <row r="1838" ht="12.75">
      <c r="N1838" s="61"/>
    </row>
    <row r="1839" ht="12.75">
      <c r="N1839" s="61"/>
    </row>
    <row r="1840" ht="12.75">
      <c r="N1840" s="61"/>
    </row>
    <row r="1841" ht="12.75">
      <c r="N1841" s="61"/>
    </row>
    <row r="1842" ht="12.75">
      <c r="N1842" s="61"/>
    </row>
    <row r="1843" ht="12.75">
      <c r="N1843" s="61"/>
    </row>
    <row r="1844" ht="12.75">
      <c r="N1844" s="61"/>
    </row>
    <row r="1845" ht="12.75">
      <c r="N1845" s="61"/>
    </row>
    <row r="1846" ht="12.75">
      <c r="N1846" s="61"/>
    </row>
    <row r="1847" ht="12.75">
      <c r="N1847" s="61"/>
    </row>
    <row r="1848" ht="12.75">
      <c r="N1848" s="61"/>
    </row>
    <row r="1849" ht="12.75">
      <c r="N1849" s="61"/>
    </row>
    <row r="1850" ht="12.75">
      <c r="N1850" s="61"/>
    </row>
    <row r="1851" ht="12.75">
      <c r="N1851" s="61"/>
    </row>
    <row r="1852" ht="12.75">
      <c r="N1852" s="61"/>
    </row>
    <row r="1853" ht="12.75">
      <c r="N1853" s="61"/>
    </row>
    <row r="1854" ht="12.75">
      <c r="N1854" s="61"/>
    </row>
    <row r="1855" ht="12.75">
      <c r="N1855" s="61"/>
    </row>
    <row r="1856" ht="12.75">
      <c r="N1856" s="61"/>
    </row>
    <row r="1857" ht="12.75">
      <c r="N1857" s="61"/>
    </row>
    <row r="1858" ht="12.75">
      <c r="N1858" s="61"/>
    </row>
    <row r="1859" ht="12.75">
      <c r="N1859" s="61"/>
    </row>
    <row r="1860" ht="12.75">
      <c r="N1860" s="61"/>
    </row>
    <row r="1861" ht="12.75">
      <c r="N1861" s="61"/>
    </row>
    <row r="1862" ht="12.75">
      <c r="N1862" s="61"/>
    </row>
    <row r="1863" ht="12.75">
      <c r="N1863" s="61"/>
    </row>
    <row r="1864" ht="12.75">
      <c r="N1864" s="61"/>
    </row>
    <row r="1865" ht="12.75">
      <c r="N1865" s="61"/>
    </row>
    <row r="1866" ht="12.75">
      <c r="N1866" s="61"/>
    </row>
    <row r="1867" ht="12.75">
      <c r="N1867" s="61"/>
    </row>
    <row r="1868" ht="12.75">
      <c r="N1868" s="61"/>
    </row>
    <row r="1869" ht="12.75">
      <c r="N1869" s="61"/>
    </row>
    <row r="1870" ht="12.75">
      <c r="N1870" s="61"/>
    </row>
    <row r="1871" ht="12.75">
      <c r="N1871" s="61"/>
    </row>
    <row r="1872" ht="12.75">
      <c r="N1872" s="61"/>
    </row>
    <row r="1873" ht="12.75">
      <c r="N1873" s="61"/>
    </row>
    <row r="1874" ht="12.75">
      <c r="N1874" s="61"/>
    </row>
    <row r="1875" ht="12.75">
      <c r="N1875" s="61"/>
    </row>
    <row r="1876" ht="12.75">
      <c r="N1876" s="61"/>
    </row>
    <row r="1877" ht="12.75">
      <c r="N1877" s="61"/>
    </row>
    <row r="1878" ht="12.75">
      <c r="N1878" s="61"/>
    </row>
    <row r="1879" ht="12.75">
      <c r="N1879" s="61"/>
    </row>
    <row r="1880" ht="12.75">
      <c r="N1880" s="61"/>
    </row>
    <row r="1881" ht="12.75">
      <c r="N1881" s="61"/>
    </row>
    <row r="1882" ht="12.75">
      <c r="N1882" s="61"/>
    </row>
    <row r="1883" ht="12.75">
      <c r="N1883" s="61"/>
    </row>
    <row r="1884" ht="12.75">
      <c r="N1884" s="61"/>
    </row>
    <row r="1885" ht="12.75">
      <c r="N1885" s="61"/>
    </row>
    <row r="1886" ht="12.75">
      <c r="N1886" s="61"/>
    </row>
    <row r="1887" ht="12.75">
      <c r="N1887" s="61"/>
    </row>
    <row r="1888" ht="12.75">
      <c r="N1888" s="61"/>
    </row>
    <row r="1889" ht="12.75">
      <c r="N1889" s="61"/>
    </row>
    <row r="1890" ht="12.75">
      <c r="N1890" s="61"/>
    </row>
    <row r="1891" ht="12.75">
      <c r="N1891" s="61"/>
    </row>
    <row r="1892" ht="12.75">
      <c r="N1892" s="61"/>
    </row>
    <row r="1893" ht="12.75">
      <c r="N1893" s="61"/>
    </row>
    <row r="1894" ht="12.75">
      <c r="N1894" s="61"/>
    </row>
    <row r="1895" ht="12.75">
      <c r="N1895" s="61"/>
    </row>
    <row r="1896" ht="12.75">
      <c r="N1896" s="61"/>
    </row>
    <row r="1897" ht="12.75">
      <c r="N1897" s="61"/>
    </row>
    <row r="1898" ht="12.75">
      <c r="N1898" s="61"/>
    </row>
    <row r="1899" ht="12.75">
      <c r="N1899" s="61"/>
    </row>
    <row r="1900" ht="12.75">
      <c r="N1900" s="61"/>
    </row>
    <row r="1901" ht="12.75">
      <c r="N1901" s="61"/>
    </row>
    <row r="1902" ht="12.75">
      <c r="N1902" s="61"/>
    </row>
    <row r="1903" ht="12.75">
      <c r="N1903" s="61"/>
    </row>
    <row r="1904" ht="12.75">
      <c r="N1904" s="61"/>
    </row>
    <row r="1905" ht="12.75">
      <c r="N1905" s="61"/>
    </row>
    <row r="1906" ht="12.75">
      <c r="N1906" s="61"/>
    </row>
    <row r="1907" ht="12.75">
      <c r="N1907" s="61"/>
    </row>
    <row r="1908" ht="12.75">
      <c r="N1908" s="61"/>
    </row>
    <row r="1909" ht="12.75">
      <c r="N1909" s="61"/>
    </row>
    <row r="1910" ht="12.75">
      <c r="N1910" s="61"/>
    </row>
    <row r="1911" ht="12.75">
      <c r="N1911" s="61"/>
    </row>
    <row r="1912" ht="12.75">
      <c r="N1912" s="61"/>
    </row>
    <row r="1913" ht="12.75">
      <c r="N1913" s="61"/>
    </row>
    <row r="1914" ht="12.75">
      <c r="N1914" s="61"/>
    </row>
    <row r="1915" ht="12.75">
      <c r="N1915" s="61"/>
    </row>
    <row r="1916" ht="12.75">
      <c r="N1916" s="61"/>
    </row>
    <row r="1917" ht="12.75">
      <c r="N1917" s="61"/>
    </row>
    <row r="1918" ht="12.75">
      <c r="N1918" s="61"/>
    </row>
    <row r="1919" ht="12.75">
      <c r="N1919" s="61"/>
    </row>
    <row r="1920" ht="12.75">
      <c r="N1920" s="61"/>
    </row>
    <row r="1921" ht="12.75">
      <c r="N1921" s="61"/>
    </row>
    <row r="1922" ht="12.75">
      <c r="N1922" s="61"/>
    </row>
    <row r="1923" ht="12.75">
      <c r="N1923" s="61"/>
    </row>
    <row r="1924" ht="12.75">
      <c r="N1924" s="61"/>
    </row>
    <row r="1925" ht="12.75">
      <c r="N1925" s="61"/>
    </row>
    <row r="1926" ht="12.75">
      <c r="N1926" s="61"/>
    </row>
    <row r="1927" ht="12.75">
      <c r="N1927" s="61"/>
    </row>
    <row r="1928" ht="12.75">
      <c r="N1928" s="61"/>
    </row>
    <row r="1929" ht="12.75">
      <c r="N1929" s="61"/>
    </row>
    <row r="1930" ht="12.75">
      <c r="N1930" s="61"/>
    </row>
    <row r="1931" ht="12.75">
      <c r="N1931" s="61"/>
    </row>
    <row r="1932" ht="12.75">
      <c r="N1932" s="61"/>
    </row>
    <row r="1933" ht="12.75">
      <c r="N1933" s="61"/>
    </row>
    <row r="1934" ht="12.75">
      <c r="N1934" s="61"/>
    </row>
    <row r="1935" ht="12.75">
      <c r="N1935" s="61"/>
    </row>
    <row r="1936" ht="12.75">
      <c r="N1936" s="61"/>
    </row>
    <row r="1937" ht="12.75">
      <c r="N1937" s="61"/>
    </row>
    <row r="1938" ht="12.75">
      <c r="N1938" s="61"/>
    </row>
    <row r="1939" ht="12.75">
      <c r="N1939" s="61"/>
    </row>
    <row r="1940" ht="12.75">
      <c r="N1940" s="61"/>
    </row>
    <row r="1941" ht="12.75">
      <c r="N1941" s="61"/>
    </row>
    <row r="1942" ht="12.75">
      <c r="N1942" s="61"/>
    </row>
    <row r="1943" ht="12.75">
      <c r="N1943" s="61"/>
    </row>
    <row r="1944" ht="12.75">
      <c r="N1944" s="61"/>
    </row>
    <row r="1945" ht="12.75">
      <c r="N1945" s="61"/>
    </row>
    <row r="1946" ht="12.75">
      <c r="N1946" s="61"/>
    </row>
    <row r="1947" ht="12.75">
      <c r="N1947" s="61"/>
    </row>
    <row r="1948" ht="12.75">
      <c r="N1948" s="61"/>
    </row>
    <row r="1949" ht="12.75">
      <c r="N1949" s="61"/>
    </row>
    <row r="1950" ht="12.75">
      <c r="N1950" s="61"/>
    </row>
    <row r="1951" ht="12.75">
      <c r="N1951" s="61"/>
    </row>
    <row r="1952" ht="12.75">
      <c r="N1952" s="61"/>
    </row>
    <row r="1953" ht="12.75">
      <c r="N1953" s="61"/>
    </row>
    <row r="1954" ht="12.75">
      <c r="N1954" s="61"/>
    </row>
    <row r="1955" ht="12.75">
      <c r="N1955" s="61"/>
    </row>
    <row r="1956" ht="12.75">
      <c r="N1956" s="61"/>
    </row>
    <row r="1957" ht="12.75">
      <c r="N1957" s="61"/>
    </row>
    <row r="1958" ht="12.75">
      <c r="N1958" s="61"/>
    </row>
    <row r="1959" ht="12.75">
      <c r="N1959" s="61"/>
    </row>
    <row r="1960" ht="12.75">
      <c r="N1960" s="61"/>
    </row>
    <row r="1961" ht="12.75">
      <c r="N1961" s="61"/>
    </row>
    <row r="1962" ht="12.75">
      <c r="N1962" s="61"/>
    </row>
    <row r="1963" ht="12.75">
      <c r="N1963" s="61"/>
    </row>
    <row r="1964" ht="12.75">
      <c r="N1964" s="61"/>
    </row>
    <row r="1965" ht="12.75">
      <c r="N1965" s="61"/>
    </row>
    <row r="1966" ht="12.75">
      <c r="N1966" s="61"/>
    </row>
    <row r="1967" ht="12.75">
      <c r="N1967" s="61"/>
    </row>
    <row r="1968" ht="12.75">
      <c r="N1968" s="61"/>
    </row>
    <row r="1969" ht="12.75">
      <c r="N1969" s="61"/>
    </row>
    <row r="1970" ht="12.75">
      <c r="N1970" s="61"/>
    </row>
    <row r="1971" ht="12.75">
      <c r="N1971" s="61"/>
    </row>
    <row r="1972" ht="12.75">
      <c r="N1972" s="61"/>
    </row>
    <row r="1973" ht="12.75">
      <c r="N1973" s="61"/>
    </row>
    <row r="1974" ht="12.75">
      <c r="N1974" s="61"/>
    </row>
    <row r="1975" ht="12.75">
      <c r="N1975" s="61"/>
    </row>
    <row r="1976" ht="12.75">
      <c r="N1976" s="61"/>
    </row>
    <row r="1977" ht="12.75">
      <c r="N1977" s="61"/>
    </row>
    <row r="1978" ht="12.75">
      <c r="N1978" s="61"/>
    </row>
    <row r="1979" ht="12.75">
      <c r="N1979" s="61"/>
    </row>
    <row r="1980" ht="12.75">
      <c r="N1980" s="61"/>
    </row>
    <row r="1981" ht="12.75">
      <c r="N1981" s="61"/>
    </row>
    <row r="1982" ht="12.75">
      <c r="N1982" s="61"/>
    </row>
    <row r="1983" ht="12.75">
      <c r="N1983" s="61"/>
    </row>
    <row r="1984" ht="12.75">
      <c r="N1984" s="61"/>
    </row>
    <row r="1985" ht="12.75">
      <c r="N1985" s="61"/>
    </row>
    <row r="1986" ht="12.75">
      <c r="N1986" s="61"/>
    </row>
    <row r="1987" ht="12.75">
      <c r="N1987" s="61"/>
    </row>
    <row r="1988" ht="12.75">
      <c r="N1988" s="61"/>
    </row>
    <row r="1989" ht="12.75">
      <c r="N1989" s="61"/>
    </row>
    <row r="1990" ht="12.75">
      <c r="N1990" s="61"/>
    </row>
    <row r="1991" ht="12.75">
      <c r="N1991" s="61"/>
    </row>
    <row r="1992" ht="12.75">
      <c r="N1992" s="61"/>
    </row>
    <row r="1993" ht="12.75">
      <c r="N1993" s="61"/>
    </row>
    <row r="1994" ht="12.75">
      <c r="N1994" s="61"/>
    </row>
    <row r="1995" ht="12.75">
      <c r="N1995" s="61"/>
    </row>
    <row r="1996" ht="12.75">
      <c r="N1996" s="61"/>
    </row>
    <row r="1997" ht="12.75">
      <c r="N1997" s="61"/>
    </row>
    <row r="1998" ht="12.75">
      <c r="N1998" s="61"/>
    </row>
    <row r="1999" ht="12.75">
      <c r="N1999" s="61"/>
    </row>
    <row r="2000" ht="12.75">
      <c r="N2000" s="61"/>
    </row>
    <row r="2001" ht="12.75">
      <c r="N2001" s="61"/>
    </row>
    <row r="2002" ht="12.75">
      <c r="N2002" s="61"/>
    </row>
    <row r="2003" ht="12.75">
      <c r="N2003" s="61"/>
    </row>
    <row r="2004" ht="12.75">
      <c r="N2004" s="61"/>
    </row>
    <row r="2005" ht="12.75">
      <c r="N2005" s="61"/>
    </row>
    <row r="2006" ht="12.75">
      <c r="N2006" s="61"/>
    </row>
    <row r="2007" ht="12.75">
      <c r="N2007" s="61"/>
    </row>
    <row r="2008" ht="12.75">
      <c r="N2008" s="61"/>
    </row>
    <row r="2009" ht="12.75">
      <c r="N2009" s="61"/>
    </row>
    <row r="2010" ht="12.75">
      <c r="N2010" s="61"/>
    </row>
    <row r="2011" ht="12.75">
      <c r="N2011" s="61"/>
    </row>
    <row r="2012" ht="12.75">
      <c r="N2012" s="61"/>
    </row>
    <row r="2013" ht="12.75">
      <c r="N2013" s="61"/>
    </row>
    <row r="2014" ht="12.75">
      <c r="N2014" s="61"/>
    </row>
    <row r="2015" ht="12.75">
      <c r="N2015" s="61"/>
    </row>
    <row r="2016" ht="12.75">
      <c r="N2016" s="61"/>
    </row>
    <row r="2017" ht="12.75">
      <c r="N2017" s="61"/>
    </row>
    <row r="2018" ht="12.75">
      <c r="N2018" s="61"/>
    </row>
    <row r="2019" ht="12.75">
      <c r="N2019" s="61"/>
    </row>
    <row r="2020" ht="12.75">
      <c r="N2020" s="61"/>
    </row>
    <row r="2021" ht="12.75">
      <c r="N2021" s="61"/>
    </row>
    <row r="2022" ht="12.75">
      <c r="N2022" s="61"/>
    </row>
    <row r="2023" ht="12.75">
      <c r="N2023" s="61"/>
    </row>
    <row r="2024" ht="12.75">
      <c r="N2024" s="61"/>
    </row>
    <row r="2025" ht="12.75">
      <c r="N2025" s="61"/>
    </row>
    <row r="2026" ht="12.75">
      <c r="N2026" s="61"/>
    </row>
    <row r="2027" ht="12.75">
      <c r="N2027" s="61"/>
    </row>
    <row r="2028" ht="12.75">
      <c r="N2028" s="61"/>
    </row>
    <row r="2029" ht="12.75">
      <c r="N2029" s="61"/>
    </row>
    <row r="2030" ht="12.75">
      <c r="N2030" s="61"/>
    </row>
    <row r="2031" ht="12.75">
      <c r="N2031" s="61"/>
    </row>
    <row r="2032" ht="12.75">
      <c r="N2032" s="61"/>
    </row>
    <row r="2033" ht="12.75">
      <c r="N2033" s="61"/>
    </row>
    <row r="2034" ht="12.75">
      <c r="N2034" s="61"/>
    </row>
    <row r="2035" ht="12.75">
      <c r="N2035" s="61"/>
    </row>
    <row r="2036" ht="12.75">
      <c r="N2036" s="61"/>
    </row>
    <row r="2037" ht="12.75">
      <c r="N2037" s="61"/>
    </row>
    <row r="2038" ht="12.75">
      <c r="N2038" s="61"/>
    </row>
    <row r="2039" ht="12.75">
      <c r="N2039" s="61"/>
    </row>
    <row r="2040" ht="12.75">
      <c r="N2040" s="61"/>
    </row>
    <row r="2041" ht="12.75">
      <c r="N2041" s="61"/>
    </row>
    <row r="2042" ht="12.75">
      <c r="N2042" s="61"/>
    </row>
    <row r="2043" ht="12.75">
      <c r="N2043" s="61"/>
    </row>
    <row r="2044" ht="12.75">
      <c r="N2044" s="61"/>
    </row>
    <row r="2045" ht="12.75">
      <c r="N2045" s="61"/>
    </row>
    <row r="2046" ht="12.75">
      <c r="N2046" s="61"/>
    </row>
    <row r="2047" ht="12.75">
      <c r="N2047" s="61"/>
    </row>
    <row r="2048" ht="12.75">
      <c r="N2048" s="61"/>
    </row>
    <row r="2049" ht="12.75">
      <c r="N2049" s="61"/>
    </row>
    <row r="2050" ht="12.75">
      <c r="N2050" s="61"/>
    </row>
    <row r="2051" ht="12.75">
      <c r="N2051" s="61"/>
    </row>
    <row r="2052" ht="12.75">
      <c r="N2052" s="61"/>
    </row>
    <row r="2053" ht="12.75">
      <c r="N2053" s="61"/>
    </row>
    <row r="2054" ht="12.75">
      <c r="N2054" s="61"/>
    </row>
    <row r="2055" ht="12.75">
      <c r="N2055" s="61"/>
    </row>
    <row r="2056" ht="12.75">
      <c r="N2056" s="61"/>
    </row>
    <row r="2057" ht="12.75">
      <c r="N2057" s="61"/>
    </row>
    <row r="2058" ht="12.75">
      <c r="N2058" s="61"/>
    </row>
    <row r="2059" ht="12.75">
      <c r="N2059" s="61"/>
    </row>
    <row r="2060" ht="12.75">
      <c r="N2060" s="61"/>
    </row>
    <row r="2061" ht="12.75">
      <c r="N2061" s="61"/>
    </row>
    <row r="2062" ht="12.75">
      <c r="N2062" s="61"/>
    </row>
    <row r="2063" ht="12.75">
      <c r="N2063" s="61"/>
    </row>
    <row r="2064" ht="12.75">
      <c r="N2064" s="61"/>
    </row>
    <row r="2065" ht="12.75">
      <c r="N2065" s="61"/>
    </row>
    <row r="2066" ht="12.75">
      <c r="N2066" s="61"/>
    </row>
    <row r="2067" ht="12.75">
      <c r="N2067" s="61"/>
    </row>
    <row r="2068" ht="12.75">
      <c r="N2068" s="61"/>
    </row>
    <row r="2069" ht="12.75">
      <c r="N2069" s="61"/>
    </row>
    <row r="2070" ht="12.75">
      <c r="N2070" s="61"/>
    </row>
    <row r="2071" ht="12.75">
      <c r="N2071" s="61"/>
    </row>
    <row r="2072" ht="12.75">
      <c r="N2072" s="61"/>
    </row>
    <row r="2073" ht="12.75">
      <c r="N2073" s="61"/>
    </row>
    <row r="2074" ht="12.75">
      <c r="N2074" s="61"/>
    </row>
    <row r="2075" ht="12.75">
      <c r="N2075" s="61"/>
    </row>
    <row r="2076" ht="12.75">
      <c r="N2076" s="61"/>
    </row>
    <row r="2077" ht="12.75">
      <c r="N2077" s="61"/>
    </row>
    <row r="2078" ht="12.75">
      <c r="N2078" s="61"/>
    </row>
    <row r="2079" ht="12.75">
      <c r="N2079" s="61"/>
    </row>
    <row r="2080" ht="12.75">
      <c r="N2080" s="61"/>
    </row>
    <row r="2081" ht="12.75">
      <c r="N2081" s="61"/>
    </row>
    <row r="2082" ht="12.75">
      <c r="N2082" s="61"/>
    </row>
    <row r="2083" ht="12.75">
      <c r="N2083" s="61"/>
    </row>
    <row r="2084" ht="12.75">
      <c r="N2084" s="61"/>
    </row>
    <row r="2085" ht="12.75">
      <c r="N2085" s="61"/>
    </row>
    <row r="2086" ht="12.75">
      <c r="N2086" s="61"/>
    </row>
    <row r="2087" ht="12.75">
      <c r="N2087" s="61"/>
    </row>
    <row r="2088" ht="12.75">
      <c r="N2088" s="61"/>
    </row>
    <row r="2089" ht="12.75">
      <c r="N2089" s="61"/>
    </row>
    <row r="2090" ht="12.75">
      <c r="N2090" s="61"/>
    </row>
    <row r="2091" ht="12.75">
      <c r="N2091" s="61"/>
    </row>
    <row r="2092" ht="12.75">
      <c r="N2092" s="61"/>
    </row>
    <row r="2093" ht="12.75">
      <c r="N2093" s="61"/>
    </row>
    <row r="2094" ht="12.75">
      <c r="N2094" s="61"/>
    </row>
    <row r="2095" ht="12.75">
      <c r="N2095" s="61"/>
    </row>
    <row r="2096" ht="12.75">
      <c r="N2096" s="61"/>
    </row>
    <row r="2097" ht="12.75">
      <c r="N2097" s="61"/>
    </row>
    <row r="2098" ht="12.75">
      <c r="N2098" s="61"/>
    </row>
    <row r="2099" ht="12.75">
      <c r="N2099" s="61"/>
    </row>
    <row r="2100" ht="12.75">
      <c r="N2100" s="61"/>
    </row>
    <row r="2101" ht="12.75">
      <c r="N2101" s="61"/>
    </row>
    <row r="2102" ht="12.75">
      <c r="N2102" s="61"/>
    </row>
    <row r="2103" ht="12.75">
      <c r="N2103" s="61"/>
    </row>
    <row r="2104" ht="12.75">
      <c r="N2104" s="61"/>
    </row>
    <row r="2105" ht="12.75">
      <c r="N2105" s="61"/>
    </row>
    <row r="2106" ht="12.75">
      <c r="N2106" s="61"/>
    </row>
    <row r="2107" ht="12.75">
      <c r="N2107" s="61"/>
    </row>
    <row r="2108" ht="12.75">
      <c r="N2108" s="61"/>
    </row>
    <row r="2109" ht="12.75">
      <c r="N2109" s="61"/>
    </row>
    <row r="2110" ht="12.75">
      <c r="N2110" s="61"/>
    </row>
    <row r="2111" ht="12.75">
      <c r="N2111" s="61"/>
    </row>
    <row r="2112" ht="12.75">
      <c r="N2112" s="61"/>
    </row>
    <row r="2113" ht="12.75">
      <c r="N2113" s="61"/>
    </row>
    <row r="2114" ht="12.75">
      <c r="N2114" s="61"/>
    </row>
    <row r="2115" ht="12.75">
      <c r="N2115" s="61"/>
    </row>
    <row r="2116" ht="12.75">
      <c r="N2116" s="61"/>
    </row>
    <row r="2117" ht="12.75">
      <c r="N2117" s="61"/>
    </row>
    <row r="2118" ht="12.75">
      <c r="N2118" s="61"/>
    </row>
    <row r="2119" ht="12.75">
      <c r="N2119" s="61"/>
    </row>
    <row r="2120" ht="12.75">
      <c r="N2120" s="61"/>
    </row>
    <row r="2121" ht="12.75">
      <c r="N2121" s="61"/>
    </row>
    <row r="2122" ht="12.75">
      <c r="N2122" s="61"/>
    </row>
    <row r="2123" ht="12.75">
      <c r="N2123" s="61"/>
    </row>
    <row r="2124" ht="12.75">
      <c r="N2124" s="61"/>
    </row>
    <row r="2125" ht="12.75">
      <c r="N2125" s="61"/>
    </row>
    <row r="2126" ht="12.75">
      <c r="N2126" s="61"/>
    </row>
    <row r="2127" ht="12.75">
      <c r="N2127" s="61"/>
    </row>
    <row r="2128" ht="12.75">
      <c r="N2128" s="61"/>
    </row>
    <row r="2129" ht="12.75">
      <c r="N2129" s="61"/>
    </row>
    <row r="2130" ht="12.75">
      <c r="N2130" s="61"/>
    </row>
    <row r="2131" ht="12.75">
      <c r="N2131" s="61"/>
    </row>
    <row r="2132" ht="12.75">
      <c r="N2132" s="61"/>
    </row>
    <row r="2133" ht="12.75">
      <c r="N2133" s="61"/>
    </row>
    <row r="2134" ht="12.75">
      <c r="N2134" s="61"/>
    </row>
    <row r="2135" ht="12.75">
      <c r="N2135" s="61"/>
    </row>
    <row r="2136" ht="12.75">
      <c r="N2136" s="61"/>
    </row>
    <row r="2137" ht="12.75">
      <c r="N2137" s="61"/>
    </row>
    <row r="2138" ht="12.75">
      <c r="N2138" s="61"/>
    </row>
    <row r="2139" ht="12.75">
      <c r="N2139" s="61"/>
    </row>
    <row r="2140" ht="12.75">
      <c r="N2140" s="61"/>
    </row>
    <row r="2141" ht="12.75">
      <c r="N2141" s="61"/>
    </row>
    <row r="2142" ht="12.75">
      <c r="N2142" s="61"/>
    </row>
    <row r="2143" ht="12.75">
      <c r="N2143" s="61"/>
    </row>
    <row r="2144" ht="12.75">
      <c r="N2144" s="61"/>
    </row>
    <row r="2145" ht="12.75">
      <c r="N2145" s="61"/>
    </row>
    <row r="2146" ht="12.75">
      <c r="N2146" s="61"/>
    </row>
    <row r="2147" ht="12.75">
      <c r="N2147" s="61"/>
    </row>
    <row r="2148" ht="12.75">
      <c r="N2148" s="61"/>
    </row>
    <row r="2149" ht="12.75">
      <c r="N2149" s="61"/>
    </row>
    <row r="2150" ht="12.75">
      <c r="N2150" s="61"/>
    </row>
    <row r="2151" ht="12.75">
      <c r="N2151" s="61"/>
    </row>
    <row r="2152" ht="12.75">
      <c r="N2152" s="61"/>
    </row>
    <row r="2153" ht="12.75">
      <c r="N2153" s="61"/>
    </row>
    <row r="2154" ht="12.75">
      <c r="N2154" s="61"/>
    </row>
    <row r="2155" ht="12.75">
      <c r="N2155" s="61"/>
    </row>
    <row r="2156" ht="12.75">
      <c r="N2156" s="61"/>
    </row>
    <row r="2157" ht="12.75">
      <c r="N2157" s="61"/>
    </row>
    <row r="2158" ht="12.75">
      <c r="N2158" s="61"/>
    </row>
    <row r="2159" ht="12.75">
      <c r="N2159" s="61"/>
    </row>
    <row r="2160" ht="12.75">
      <c r="N2160" s="61"/>
    </row>
    <row r="2161" ht="12.75">
      <c r="N2161" s="61"/>
    </row>
    <row r="2162" ht="12.75">
      <c r="N2162" s="61"/>
    </row>
    <row r="2163" ht="12.75">
      <c r="N2163" s="61"/>
    </row>
    <row r="2164" ht="12.75">
      <c r="N2164" s="61"/>
    </row>
    <row r="2165" ht="12.75">
      <c r="N2165" s="61"/>
    </row>
    <row r="2166" ht="12.75">
      <c r="N2166" s="61"/>
    </row>
    <row r="2167" ht="12.75">
      <c r="N2167" s="61"/>
    </row>
    <row r="2168" ht="12.75">
      <c r="N2168" s="61"/>
    </row>
    <row r="2169" ht="12.75">
      <c r="N2169" s="61"/>
    </row>
    <row r="2170" ht="12.75">
      <c r="N2170" s="61"/>
    </row>
    <row r="2171" ht="12.75">
      <c r="N2171" s="61"/>
    </row>
    <row r="2172" ht="12.75">
      <c r="N2172" s="61"/>
    </row>
    <row r="2173" ht="12.75">
      <c r="N2173" s="61"/>
    </row>
    <row r="2174" ht="12.75">
      <c r="N2174" s="61"/>
    </row>
    <row r="2175" ht="12.75">
      <c r="N2175" s="61"/>
    </row>
    <row r="2176" ht="12.75">
      <c r="N2176" s="61"/>
    </row>
    <row r="2177" ht="12.75">
      <c r="N2177" s="61"/>
    </row>
    <row r="2178" ht="12.75">
      <c r="N2178" s="61"/>
    </row>
    <row r="2179" ht="12.75">
      <c r="N2179" s="61"/>
    </row>
    <row r="2180" ht="12.75">
      <c r="N2180" s="61"/>
    </row>
    <row r="2181" ht="12.75">
      <c r="N2181" s="61"/>
    </row>
    <row r="2182" ht="12.75">
      <c r="N2182" s="61"/>
    </row>
    <row r="2183" ht="12.75">
      <c r="N2183" s="61"/>
    </row>
    <row r="2184" ht="12.75">
      <c r="N2184" s="61"/>
    </row>
    <row r="2185" ht="12.75">
      <c r="N2185" s="61"/>
    </row>
    <row r="2186" ht="12.75">
      <c r="N2186" s="61"/>
    </row>
    <row r="2187" ht="12.75">
      <c r="N2187" s="61"/>
    </row>
    <row r="2188" ht="12.75">
      <c r="N2188" s="61"/>
    </row>
    <row r="2189" ht="12.75">
      <c r="N2189" s="61"/>
    </row>
    <row r="2190" ht="12.75">
      <c r="N2190" s="61"/>
    </row>
    <row r="2191" ht="12.75">
      <c r="N2191" s="61"/>
    </row>
    <row r="2192" ht="12.75">
      <c r="N2192" s="61"/>
    </row>
    <row r="2193" ht="12.75">
      <c r="N2193" s="61"/>
    </row>
    <row r="2194" ht="12.75">
      <c r="N2194" s="61"/>
    </row>
    <row r="2195" ht="12.75">
      <c r="N2195" s="61"/>
    </row>
    <row r="2196" ht="12.75">
      <c r="N2196" s="61"/>
    </row>
    <row r="2197" ht="12.75">
      <c r="N2197" s="61"/>
    </row>
    <row r="2198" ht="12.75">
      <c r="N2198" s="61"/>
    </row>
    <row r="2199" ht="12.75">
      <c r="N2199" s="61"/>
    </row>
    <row r="2200" ht="12.75">
      <c r="N2200" s="61"/>
    </row>
    <row r="2201" ht="12.75">
      <c r="N2201" s="61"/>
    </row>
    <row r="2202" ht="12.75">
      <c r="N2202" s="61"/>
    </row>
    <row r="2203" ht="12.75">
      <c r="N2203" s="61"/>
    </row>
    <row r="2204" ht="12.75">
      <c r="N2204" s="61"/>
    </row>
    <row r="2205" ht="12.75">
      <c r="N2205" s="61"/>
    </row>
    <row r="2206" ht="12.75">
      <c r="N2206" s="61"/>
    </row>
    <row r="2207" ht="12.75">
      <c r="N2207" s="61"/>
    </row>
    <row r="2208" ht="12.75">
      <c r="N2208" s="61"/>
    </row>
    <row r="2209" ht="12.75">
      <c r="N2209" s="61"/>
    </row>
    <row r="2210" ht="12.75">
      <c r="N2210" s="61"/>
    </row>
    <row r="2211" ht="12.75">
      <c r="N2211" s="61"/>
    </row>
    <row r="2212" ht="12.75">
      <c r="N2212" s="61"/>
    </row>
    <row r="2213" ht="12.75">
      <c r="N2213" s="61"/>
    </row>
    <row r="2214" ht="12.75">
      <c r="N2214" s="61"/>
    </row>
    <row r="2215" ht="12.75">
      <c r="N2215" s="61"/>
    </row>
    <row r="2216" ht="12.75">
      <c r="N2216" s="61"/>
    </row>
    <row r="2217" ht="12.75">
      <c r="N2217" s="61"/>
    </row>
    <row r="2218" ht="12.75">
      <c r="N2218" s="61"/>
    </row>
    <row r="2219" ht="12.75">
      <c r="N2219" s="61"/>
    </row>
    <row r="2220" ht="12.75">
      <c r="N2220" s="61"/>
    </row>
    <row r="2221" ht="12.75">
      <c r="N2221" s="61"/>
    </row>
    <row r="2222" ht="12.75">
      <c r="N2222" s="61"/>
    </row>
    <row r="2223" ht="12.75">
      <c r="N2223" s="61"/>
    </row>
    <row r="2224" ht="12.75">
      <c r="N2224" s="61"/>
    </row>
    <row r="2225" ht="12.75">
      <c r="N2225" s="61"/>
    </row>
    <row r="2226" ht="12.75">
      <c r="N2226" s="61"/>
    </row>
    <row r="2227" ht="12.75">
      <c r="N2227" s="61"/>
    </row>
    <row r="2228" ht="12.75">
      <c r="N2228" s="61"/>
    </row>
    <row r="2229" ht="12.75">
      <c r="N2229" s="61"/>
    </row>
    <row r="2230" ht="12.75">
      <c r="N2230" s="61"/>
    </row>
    <row r="2231" ht="12.75">
      <c r="N2231" s="61"/>
    </row>
    <row r="2232" ht="12.75">
      <c r="N2232" s="61"/>
    </row>
    <row r="2233" ht="12.75">
      <c r="N2233" s="61"/>
    </row>
    <row r="2234" ht="12.75">
      <c r="N2234" s="61"/>
    </row>
    <row r="2235" ht="12.75">
      <c r="N2235" s="61"/>
    </row>
    <row r="2236" ht="12.75">
      <c r="N2236" s="61"/>
    </row>
    <row r="2237" ht="12.75">
      <c r="N2237" s="61"/>
    </row>
    <row r="2238" ht="12.75">
      <c r="N2238" s="61"/>
    </row>
    <row r="2239" ht="12.75">
      <c r="N2239" s="61"/>
    </row>
    <row r="2240" ht="12.75">
      <c r="N2240" s="61"/>
    </row>
    <row r="2241" ht="12.75">
      <c r="N2241" s="61"/>
    </row>
    <row r="2242" ht="12.75">
      <c r="N2242" s="61"/>
    </row>
    <row r="2243" ht="12.75">
      <c r="N2243" s="61"/>
    </row>
    <row r="2244" ht="12.75">
      <c r="N2244" s="61"/>
    </row>
    <row r="2245" ht="12.75">
      <c r="N2245" s="61"/>
    </row>
    <row r="2246" ht="12.75">
      <c r="N2246" s="61"/>
    </row>
    <row r="2247" ht="12.75">
      <c r="N2247" s="61"/>
    </row>
    <row r="2248" ht="12.75">
      <c r="N2248" s="61"/>
    </row>
    <row r="2249" ht="12.75">
      <c r="N2249" s="61"/>
    </row>
    <row r="2250" ht="12.75">
      <c r="N2250" s="61"/>
    </row>
    <row r="2251" ht="12.75">
      <c r="N2251" s="61"/>
    </row>
    <row r="2252" ht="12.75">
      <c r="N2252" s="61"/>
    </row>
    <row r="2253" ht="12.75">
      <c r="N2253" s="61"/>
    </row>
    <row r="2254" ht="12.75">
      <c r="N2254" s="61"/>
    </row>
    <row r="2255" ht="12.75">
      <c r="N2255" s="61"/>
    </row>
    <row r="2256" ht="12.75">
      <c r="N2256" s="61"/>
    </row>
    <row r="2257" ht="12.75">
      <c r="N2257" s="61"/>
    </row>
    <row r="2258" ht="12.75">
      <c r="N2258" s="61"/>
    </row>
    <row r="2259" ht="12.75">
      <c r="N2259" s="61"/>
    </row>
    <row r="2260" ht="12.75">
      <c r="N2260" s="61"/>
    </row>
    <row r="2261" ht="12.75">
      <c r="N2261" s="61"/>
    </row>
    <row r="2262" ht="12.75">
      <c r="N2262" s="61"/>
    </row>
    <row r="2263" ht="12.75">
      <c r="N2263" s="61"/>
    </row>
    <row r="2264" ht="12.75">
      <c r="N2264" s="61"/>
    </row>
    <row r="2265" ht="12.75">
      <c r="N2265" s="61"/>
    </row>
    <row r="2266" ht="12.75">
      <c r="N2266" s="61"/>
    </row>
    <row r="2267" ht="12.75">
      <c r="N2267" s="61"/>
    </row>
    <row r="2268" ht="12.75">
      <c r="N2268" s="61"/>
    </row>
    <row r="2269" ht="12.75">
      <c r="N2269" s="61"/>
    </row>
    <row r="2270" ht="12.75">
      <c r="N2270" s="61"/>
    </row>
    <row r="2271" ht="12.75">
      <c r="N2271" s="61"/>
    </row>
    <row r="2272" ht="12.75">
      <c r="N2272" s="61"/>
    </row>
    <row r="2273" ht="12.75">
      <c r="N2273" s="61"/>
    </row>
    <row r="2274" ht="12.75">
      <c r="N2274" s="61"/>
    </row>
    <row r="2275" ht="12.75">
      <c r="N2275" s="61"/>
    </row>
    <row r="2276" ht="12.75">
      <c r="N2276" s="61"/>
    </row>
    <row r="2277" ht="12.75">
      <c r="N2277" s="61"/>
    </row>
    <row r="2278" ht="12.75">
      <c r="N2278" s="61"/>
    </row>
    <row r="2279" ht="12.75">
      <c r="N2279" s="61"/>
    </row>
    <row r="2280" ht="12.75">
      <c r="N2280" s="61"/>
    </row>
    <row r="2281" ht="12.75">
      <c r="N2281" s="61"/>
    </row>
    <row r="2282" ht="12.75">
      <c r="N2282" s="61"/>
    </row>
    <row r="2283" ht="12.75">
      <c r="N2283" s="61"/>
    </row>
    <row r="2284" ht="12.75">
      <c r="N2284" s="61"/>
    </row>
    <row r="2285" ht="12.75">
      <c r="N2285" s="61"/>
    </row>
    <row r="2286" ht="12.75">
      <c r="N2286" s="61"/>
    </row>
    <row r="2287" ht="12.75">
      <c r="N2287" s="61"/>
    </row>
    <row r="2288" ht="12.75">
      <c r="N2288" s="61"/>
    </row>
    <row r="2289" ht="12.75">
      <c r="N2289" s="61"/>
    </row>
    <row r="2290" ht="12.75">
      <c r="N2290" s="61"/>
    </row>
    <row r="2291" ht="12.75">
      <c r="N2291" s="61"/>
    </row>
    <row r="2292" ht="12.75">
      <c r="N2292" s="61"/>
    </row>
    <row r="2293" ht="12.75">
      <c r="N2293" s="61"/>
    </row>
    <row r="2294" ht="12.75">
      <c r="N2294" s="61"/>
    </row>
    <row r="2295" ht="12.75">
      <c r="N2295" s="61"/>
    </row>
    <row r="2296" ht="12.75">
      <c r="N2296" s="61"/>
    </row>
    <row r="2297" ht="12.75">
      <c r="N2297" s="61"/>
    </row>
    <row r="2298" ht="12.75">
      <c r="N2298" s="61"/>
    </row>
    <row r="2299" ht="12.75">
      <c r="N2299" s="61"/>
    </row>
    <row r="2300" ht="12.75">
      <c r="N2300" s="61"/>
    </row>
    <row r="2301" ht="12.75">
      <c r="N2301" s="61"/>
    </row>
    <row r="2302" ht="12.75">
      <c r="N2302" s="61"/>
    </row>
    <row r="2303" ht="12.75">
      <c r="N2303" s="61"/>
    </row>
    <row r="2304" ht="12.75">
      <c r="N2304" s="61"/>
    </row>
    <row r="2305" ht="12.75">
      <c r="N2305" s="61"/>
    </row>
    <row r="2306" ht="12.75">
      <c r="N2306" s="61"/>
    </row>
    <row r="2307" ht="12.75">
      <c r="N2307" s="61"/>
    </row>
    <row r="2308" ht="12.75">
      <c r="N2308" s="61"/>
    </row>
    <row r="2309" ht="12.75">
      <c r="N2309" s="61"/>
    </row>
    <row r="2310" ht="12.75">
      <c r="N2310" s="61"/>
    </row>
    <row r="2311" ht="12.75">
      <c r="N2311" s="61"/>
    </row>
    <row r="2312" ht="12.75">
      <c r="N2312" s="61"/>
    </row>
    <row r="2313" ht="12.75">
      <c r="N2313" s="61"/>
    </row>
    <row r="2314" ht="12.75">
      <c r="N2314" s="61"/>
    </row>
    <row r="2315" ht="12.75">
      <c r="N2315" s="61"/>
    </row>
    <row r="2316" ht="12.75">
      <c r="N2316" s="61"/>
    </row>
    <row r="2317" ht="12.75">
      <c r="N2317" s="61"/>
    </row>
    <row r="2318" ht="12.75">
      <c r="N2318" s="61"/>
    </row>
    <row r="2319" ht="12.75">
      <c r="N2319" s="61"/>
    </row>
    <row r="2320" ht="12.75">
      <c r="N2320" s="61"/>
    </row>
    <row r="2321" ht="12.75">
      <c r="N2321" s="61"/>
    </row>
    <row r="2322" ht="12.75">
      <c r="N2322" s="61"/>
    </row>
    <row r="2323" ht="12.75">
      <c r="N2323" s="61"/>
    </row>
    <row r="2324" ht="12.75">
      <c r="N2324" s="61"/>
    </row>
    <row r="2325" ht="12.75">
      <c r="N2325" s="61"/>
    </row>
    <row r="2326" ht="12.75">
      <c r="N2326" s="61"/>
    </row>
    <row r="2327" ht="12.75">
      <c r="N2327" s="61"/>
    </row>
    <row r="2328" ht="12.75">
      <c r="N2328" s="61"/>
    </row>
    <row r="2329" ht="12.75">
      <c r="N2329" s="61"/>
    </row>
    <row r="2330" ht="12.75">
      <c r="N2330" s="61"/>
    </row>
    <row r="2331" ht="12.75">
      <c r="N2331" s="61"/>
    </row>
    <row r="2332" ht="12.75">
      <c r="N2332" s="61"/>
    </row>
    <row r="2333" ht="12.75">
      <c r="N2333" s="61"/>
    </row>
    <row r="2334" ht="12.75">
      <c r="N2334" s="61"/>
    </row>
    <row r="2335" ht="12.75">
      <c r="N2335" s="61"/>
    </row>
    <row r="2336" ht="12.75">
      <c r="N2336" s="61"/>
    </row>
    <row r="2337" ht="12.75">
      <c r="N2337" s="61"/>
    </row>
    <row r="2338" ht="12.75">
      <c r="N2338" s="61"/>
    </row>
    <row r="2339" ht="12.75">
      <c r="N2339" s="61"/>
    </row>
    <row r="2340" ht="12.75">
      <c r="N2340" s="61"/>
    </row>
    <row r="2341" ht="12.75">
      <c r="N2341" s="61"/>
    </row>
    <row r="2342" ht="12.75">
      <c r="N2342" s="61"/>
    </row>
    <row r="2343" ht="12.75">
      <c r="N2343" s="61"/>
    </row>
    <row r="2344" ht="12.75">
      <c r="N2344" s="61"/>
    </row>
    <row r="2345" ht="12.75">
      <c r="N2345" s="61"/>
    </row>
    <row r="2346" ht="12.75">
      <c r="N2346" s="61"/>
    </row>
    <row r="2347" ht="12.75">
      <c r="N2347" s="61"/>
    </row>
    <row r="2348" ht="12.75">
      <c r="N2348" s="61"/>
    </row>
    <row r="2349" ht="12.75">
      <c r="N2349" s="61"/>
    </row>
    <row r="2350" ht="12.75">
      <c r="N2350" s="61"/>
    </row>
    <row r="2351" ht="12.75">
      <c r="N2351" s="61"/>
    </row>
    <row r="2352" ht="12.75">
      <c r="N2352" s="61"/>
    </row>
    <row r="2353" ht="12.75">
      <c r="N2353" s="61"/>
    </row>
    <row r="2354" ht="12.75">
      <c r="N2354" s="61"/>
    </row>
    <row r="2355" ht="12.75">
      <c r="N2355" s="61"/>
    </row>
    <row r="2356" ht="12.75">
      <c r="N2356" s="61"/>
    </row>
    <row r="2357" ht="12.75">
      <c r="N2357" s="61"/>
    </row>
    <row r="2358" ht="12.75">
      <c r="N2358" s="61"/>
    </row>
    <row r="2359" ht="12.75">
      <c r="N2359" s="61"/>
    </row>
    <row r="2360" ht="12.75">
      <c r="N2360" s="61"/>
    </row>
    <row r="2361" ht="12.75">
      <c r="N2361" s="61"/>
    </row>
    <row r="2362" ht="12.75">
      <c r="N2362" s="61"/>
    </row>
    <row r="2363" ht="12.75">
      <c r="N2363" s="61"/>
    </row>
    <row r="2364" ht="12.75">
      <c r="N2364" s="61"/>
    </row>
    <row r="2365" ht="12.75">
      <c r="N2365" s="61"/>
    </row>
    <row r="2366" ht="12.75">
      <c r="N2366" s="61"/>
    </row>
    <row r="2367" ht="12.75">
      <c r="N2367" s="61"/>
    </row>
    <row r="2368" ht="12.75">
      <c r="N2368" s="61"/>
    </row>
    <row r="2369" ht="12.75">
      <c r="N2369" s="61"/>
    </row>
    <row r="2370" ht="12.75">
      <c r="N2370" s="61"/>
    </row>
    <row r="2371" ht="12.75">
      <c r="N2371" s="61"/>
    </row>
    <row r="2372" ht="12.75">
      <c r="N2372" s="61"/>
    </row>
    <row r="2373" ht="12.75">
      <c r="N2373" s="61"/>
    </row>
    <row r="2374" ht="12.75">
      <c r="N2374" s="61"/>
    </row>
    <row r="2375" ht="12.75">
      <c r="N2375" s="61"/>
    </row>
    <row r="2376" ht="12.75">
      <c r="N2376" s="61"/>
    </row>
    <row r="2377" ht="12.75">
      <c r="N2377" s="61"/>
    </row>
    <row r="2378" ht="12.75">
      <c r="N2378" s="61"/>
    </row>
    <row r="2379" ht="12.75">
      <c r="N2379" s="61"/>
    </row>
    <row r="2380" ht="12.75">
      <c r="N2380" s="61"/>
    </row>
    <row r="2381" ht="12.75">
      <c r="N2381" s="61"/>
    </row>
    <row r="2382" ht="12.75">
      <c r="N2382" s="61"/>
    </row>
    <row r="2383" ht="12.75">
      <c r="N2383" s="61"/>
    </row>
    <row r="2384" ht="12.75">
      <c r="N2384" s="61"/>
    </row>
    <row r="2385" ht="12.75">
      <c r="N2385" s="61"/>
    </row>
    <row r="2386" ht="12.75">
      <c r="N2386" s="61"/>
    </row>
    <row r="2387" ht="12.75">
      <c r="N2387" s="61"/>
    </row>
    <row r="2388" ht="12.75">
      <c r="N2388" s="61"/>
    </row>
    <row r="2389" ht="12.75">
      <c r="N2389" s="61"/>
    </row>
    <row r="2390" ht="12.75">
      <c r="N2390" s="61"/>
    </row>
    <row r="2391" ht="12.75">
      <c r="N2391" s="61"/>
    </row>
    <row r="2392" ht="12.75">
      <c r="N2392" s="61"/>
    </row>
    <row r="2393" ht="12.75">
      <c r="N2393" s="61"/>
    </row>
    <row r="2394" ht="12.75">
      <c r="N2394" s="61"/>
    </row>
    <row r="2395" ht="12.75">
      <c r="N2395" s="61"/>
    </row>
    <row r="2396" ht="12.75">
      <c r="N2396" s="61"/>
    </row>
    <row r="2397" ht="12.75">
      <c r="N2397" s="61"/>
    </row>
    <row r="2398" ht="12.75">
      <c r="N2398" s="61"/>
    </row>
    <row r="2399" ht="12.75">
      <c r="N2399" s="61"/>
    </row>
    <row r="2400" ht="12.75">
      <c r="N2400" s="61"/>
    </row>
    <row r="2401" ht="12.75">
      <c r="N2401" s="61"/>
    </row>
    <row r="2402" ht="12.75">
      <c r="N2402" s="61"/>
    </row>
    <row r="2403" ht="12.75">
      <c r="N2403" s="61"/>
    </row>
    <row r="2404" ht="12.75">
      <c r="N2404" s="61"/>
    </row>
    <row r="2405" ht="12.75">
      <c r="N2405" s="61"/>
    </row>
    <row r="2406" ht="12.75">
      <c r="N2406" s="61"/>
    </row>
    <row r="2407" ht="12.75">
      <c r="N2407" s="61"/>
    </row>
    <row r="2408" ht="12.75">
      <c r="N2408" s="61"/>
    </row>
    <row r="2409" ht="12.75">
      <c r="N2409" s="61"/>
    </row>
    <row r="2410" ht="12.75">
      <c r="N2410" s="61"/>
    </row>
    <row r="2411" ht="12.75">
      <c r="N2411" s="61"/>
    </row>
    <row r="2412" ht="12.75">
      <c r="N2412" s="61"/>
    </row>
    <row r="2413" ht="12.75">
      <c r="N2413" s="61"/>
    </row>
    <row r="2414" ht="12.75">
      <c r="N2414" s="61"/>
    </row>
    <row r="2415" ht="12.75">
      <c r="N2415" s="61"/>
    </row>
    <row r="2416" ht="12.75">
      <c r="N2416" s="61"/>
    </row>
    <row r="2417" ht="12.75">
      <c r="N2417" s="61"/>
    </row>
    <row r="2418" ht="12.75">
      <c r="N2418" s="61"/>
    </row>
    <row r="2419" ht="12.75">
      <c r="N2419" s="61"/>
    </row>
    <row r="2420" ht="12.75">
      <c r="N2420" s="61"/>
    </row>
    <row r="2421" ht="12.75">
      <c r="N2421" s="61"/>
    </row>
    <row r="2422" ht="12.75">
      <c r="N2422" s="61"/>
    </row>
    <row r="2423" ht="12.75">
      <c r="N2423" s="61"/>
    </row>
    <row r="2424" ht="12.75">
      <c r="N2424" s="61"/>
    </row>
    <row r="2425" ht="12.75">
      <c r="N2425" s="61"/>
    </row>
    <row r="2426" ht="12.75">
      <c r="N2426" s="61"/>
    </row>
    <row r="2427" ht="12.75">
      <c r="N2427" s="61"/>
    </row>
    <row r="2428" ht="12.75">
      <c r="N2428" s="61"/>
    </row>
    <row r="2429" ht="12.75">
      <c r="N2429" s="61"/>
    </row>
    <row r="2430" ht="12.75">
      <c r="N2430" s="61"/>
    </row>
    <row r="2431" ht="12.75">
      <c r="N2431" s="61"/>
    </row>
    <row r="2432" ht="12.75">
      <c r="N2432" s="61"/>
    </row>
    <row r="2433" ht="12.75">
      <c r="N2433" s="61"/>
    </row>
    <row r="2434" ht="12.75">
      <c r="N2434" s="61"/>
    </row>
    <row r="2435" ht="12.75">
      <c r="N2435" s="61"/>
    </row>
    <row r="2436" ht="12.75">
      <c r="N2436" s="61"/>
    </row>
    <row r="2437" ht="12.75">
      <c r="N2437" s="61"/>
    </row>
    <row r="2438" ht="12.75">
      <c r="N2438" s="61"/>
    </row>
    <row r="2439" ht="12.75">
      <c r="N2439" s="61"/>
    </row>
    <row r="2440" ht="12.75">
      <c r="N2440" s="61"/>
    </row>
    <row r="2441" ht="12.75">
      <c r="N2441" s="61"/>
    </row>
    <row r="2442" ht="12.75">
      <c r="N2442" s="61"/>
    </row>
    <row r="2443" ht="12.75">
      <c r="N2443" s="61"/>
    </row>
    <row r="2444" ht="12.75">
      <c r="N2444" s="61"/>
    </row>
    <row r="2445" ht="12.75">
      <c r="N2445" s="61"/>
    </row>
    <row r="2446" ht="12.75">
      <c r="N2446" s="61"/>
    </row>
    <row r="2447" ht="12.75">
      <c r="N2447" s="61"/>
    </row>
    <row r="2448" ht="12.75">
      <c r="N2448" s="61"/>
    </row>
    <row r="2449" ht="12.75">
      <c r="N2449" s="61"/>
    </row>
    <row r="2450" ht="12.75">
      <c r="N2450" s="61"/>
    </row>
    <row r="2451" ht="12.75">
      <c r="N2451" s="61"/>
    </row>
    <row r="2452" ht="12.75">
      <c r="N2452" s="61"/>
    </row>
    <row r="2453" ht="12.75">
      <c r="N2453" s="61"/>
    </row>
    <row r="2454" ht="12.75">
      <c r="N2454" s="61"/>
    </row>
    <row r="2455" ht="12.75">
      <c r="N2455" s="61"/>
    </row>
    <row r="2456" ht="12.75">
      <c r="N2456" s="61"/>
    </row>
    <row r="2457" ht="12.75">
      <c r="N2457" s="61"/>
    </row>
    <row r="2458" ht="12.75">
      <c r="N2458" s="61"/>
    </row>
    <row r="2459" ht="12.75">
      <c r="N2459" s="61"/>
    </row>
    <row r="2460" ht="12.75">
      <c r="N2460" s="61"/>
    </row>
    <row r="2461" ht="12.75">
      <c r="N2461" s="61"/>
    </row>
    <row r="2462" ht="12.75">
      <c r="N2462" s="61"/>
    </row>
    <row r="2463" ht="12.75">
      <c r="N2463" s="61"/>
    </row>
    <row r="2464" ht="12.75">
      <c r="N2464" s="61"/>
    </row>
    <row r="2465" ht="12.75">
      <c r="N2465" s="61"/>
    </row>
    <row r="2466" ht="12.75">
      <c r="N2466" s="61"/>
    </row>
    <row r="2467" ht="12.75">
      <c r="N2467" s="61"/>
    </row>
    <row r="2468" ht="12.75">
      <c r="N2468" s="61"/>
    </row>
    <row r="2469" ht="12.75">
      <c r="N2469" s="61"/>
    </row>
    <row r="2470" ht="12.75">
      <c r="N2470" s="61"/>
    </row>
    <row r="2471" ht="12.75">
      <c r="N2471" s="61"/>
    </row>
    <row r="2472" ht="12.75">
      <c r="N2472" s="61"/>
    </row>
    <row r="2473" ht="12.75">
      <c r="N2473" s="61"/>
    </row>
    <row r="2474" ht="12.75">
      <c r="N2474" s="61"/>
    </row>
    <row r="2475" ht="12.75">
      <c r="N2475" s="61"/>
    </row>
    <row r="2476" ht="12.75">
      <c r="N2476" s="61"/>
    </row>
    <row r="2477" ht="12.75">
      <c r="N2477" s="61"/>
    </row>
    <row r="2478" ht="12.75">
      <c r="N2478" s="61"/>
    </row>
    <row r="2479" ht="12.75">
      <c r="N2479" s="61"/>
    </row>
    <row r="2480" ht="12.75">
      <c r="N2480" s="61"/>
    </row>
    <row r="2481" ht="12.75">
      <c r="N2481" s="61"/>
    </row>
    <row r="2482" ht="12.75">
      <c r="N2482" s="61"/>
    </row>
    <row r="2483" ht="12.75">
      <c r="N2483" s="61"/>
    </row>
    <row r="2484" ht="12.75">
      <c r="N2484" s="61"/>
    </row>
    <row r="2485" ht="12.75">
      <c r="N2485" s="61"/>
    </row>
    <row r="2486" ht="12.75">
      <c r="N2486" s="61"/>
    </row>
    <row r="2487" ht="12.75">
      <c r="N2487" s="61"/>
    </row>
    <row r="2488" ht="12.75">
      <c r="N2488" s="61"/>
    </row>
    <row r="2489" ht="12.75">
      <c r="N2489" s="61"/>
    </row>
    <row r="2490" ht="12.75">
      <c r="N2490" s="61"/>
    </row>
    <row r="2491" ht="12.75">
      <c r="N2491" s="61"/>
    </row>
    <row r="2492" ht="12.75">
      <c r="N2492" s="61"/>
    </row>
    <row r="2493" ht="12.75">
      <c r="N2493" s="61"/>
    </row>
    <row r="2494" ht="12.75">
      <c r="N2494" s="61"/>
    </row>
    <row r="2495" ht="12.75">
      <c r="N2495" s="61"/>
    </row>
    <row r="2496" ht="12.75">
      <c r="N2496" s="61"/>
    </row>
    <row r="2497" ht="12.75">
      <c r="N2497" s="61"/>
    </row>
    <row r="2498" ht="12.75">
      <c r="N2498" s="61"/>
    </row>
    <row r="2499" ht="12.75">
      <c r="N2499" s="61"/>
    </row>
    <row r="2500" ht="12.75">
      <c r="N2500" s="61"/>
    </row>
    <row r="2501" ht="12.75">
      <c r="N2501" s="61"/>
    </row>
    <row r="2502" ht="12.75">
      <c r="N2502" s="61"/>
    </row>
    <row r="2503" ht="12.75">
      <c r="N2503" s="61"/>
    </row>
    <row r="2504" ht="12.75">
      <c r="N2504" s="61"/>
    </row>
    <row r="2505" ht="12.75">
      <c r="N2505" s="61"/>
    </row>
    <row r="2506" ht="12.75">
      <c r="N2506" s="61"/>
    </row>
    <row r="2507" ht="12.75">
      <c r="N2507" s="61"/>
    </row>
    <row r="2508" ht="12.75">
      <c r="N2508" s="61"/>
    </row>
    <row r="2509" ht="12.75">
      <c r="N2509" s="61"/>
    </row>
    <row r="2510" ht="12.75">
      <c r="N2510" s="61"/>
    </row>
    <row r="2511" ht="12.75">
      <c r="N2511" s="61"/>
    </row>
    <row r="2512" ht="12.75">
      <c r="N2512" s="61"/>
    </row>
    <row r="2513" ht="12.75">
      <c r="N2513" s="61"/>
    </row>
    <row r="2514" ht="12.75">
      <c r="N2514" s="61"/>
    </row>
    <row r="2515" ht="12.75">
      <c r="N2515" s="61"/>
    </row>
    <row r="2516" ht="12.75">
      <c r="N2516" s="61"/>
    </row>
    <row r="2517" ht="12.75">
      <c r="N2517" s="61"/>
    </row>
    <row r="2518" ht="12.75">
      <c r="N2518" s="61"/>
    </row>
    <row r="2519" ht="12.75">
      <c r="N2519" s="61"/>
    </row>
    <row r="2520" ht="12.75">
      <c r="N2520" s="61"/>
    </row>
    <row r="2521" ht="12.75">
      <c r="N2521" s="61"/>
    </row>
    <row r="2522" ht="12.75">
      <c r="N2522" s="61"/>
    </row>
    <row r="2523" ht="12.75">
      <c r="N2523" s="61"/>
    </row>
    <row r="2524" ht="12.75">
      <c r="N2524" s="61"/>
    </row>
    <row r="2525" ht="12.75">
      <c r="N2525" s="61"/>
    </row>
    <row r="2526" ht="12.75">
      <c r="N2526" s="61"/>
    </row>
    <row r="2527" ht="12.75">
      <c r="N2527" s="61"/>
    </row>
    <row r="2528" ht="12.75">
      <c r="N2528" s="61"/>
    </row>
    <row r="2529" ht="12.75">
      <c r="N2529" s="61"/>
    </row>
    <row r="2530" ht="12.75">
      <c r="N2530" s="61"/>
    </row>
    <row r="2531" ht="12.75">
      <c r="N2531" s="61"/>
    </row>
    <row r="2532" ht="12.75">
      <c r="N2532" s="61"/>
    </row>
    <row r="2533" ht="12.75">
      <c r="N2533" s="61"/>
    </row>
    <row r="2534" ht="12.75">
      <c r="N2534" s="61"/>
    </row>
    <row r="2535" ht="12.75">
      <c r="N2535" s="61"/>
    </row>
    <row r="2536" ht="12.75">
      <c r="N2536" s="61"/>
    </row>
    <row r="2537" ht="12.75">
      <c r="N2537" s="61"/>
    </row>
    <row r="2538" ht="12.75">
      <c r="N2538" s="61"/>
    </row>
    <row r="2539" ht="12.75">
      <c r="N2539" s="61"/>
    </row>
    <row r="2540" ht="12.75">
      <c r="N2540" s="61"/>
    </row>
    <row r="2541" ht="12.75">
      <c r="N2541" s="61"/>
    </row>
    <row r="2542" ht="12.75">
      <c r="N2542" s="61"/>
    </row>
    <row r="2543" ht="12.75">
      <c r="N2543" s="61"/>
    </row>
    <row r="2544" ht="12.75">
      <c r="N2544" s="61"/>
    </row>
    <row r="2545" ht="12.75">
      <c r="N2545" s="61"/>
    </row>
    <row r="2546" ht="12.75">
      <c r="N2546" s="61"/>
    </row>
    <row r="2547" ht="12.75">
      <c r="N2547" s="61"/>
    </row>
    <row r="2548" ht="12.75">
      <c r="N2548" s="61"/>
    </row>
    <row r="2549" ht="12.75">
      <c r="N2549" s="61"/>
    </row>
    <row r="2550" ht="12.75">
      <c r="N2550" s="61"/>
    </row>
    <row r="2551" ht="12.75">
      <c r="N2551" s="61"/>
    </row>
    <row r="2552" ht="12.75">
      <c r="N2552" s="61"/>
    </row>
    <row r="2553" ht="12.75">
      <c r="N2553" s="61"/>
    </row>
    <row r="2554" ht="12.75">
      <c r="N2554" s="61"/>
    </row>
    <row r="2555" ht="12.75">
      <c r="N2555" s="61"/>
    </row>
    <row r="2556" ht="12.75">
      <c r="N2556" s="61"/>
    </row>
    <row r="2557" ht="12.75">
      <c r="N2557" s="61"/>
    </row>
    <row r="2558" ht="12.75">
      <c r="N2558" s="61"/>
    </row>
    <row r="2559" ht="12.75">
      <c r="N2559" s="61"/>
    </row>
    <row r="2560" ht="12.75">
      <c r="N2560" s="61"/>
    </row>
    <row r="2561" ht="12.75">
      <c r="N2561" s="61"/>
    </row>
    <row r="2562" ht="12.75">
      <c r="N2562" s="61"/>
    </row>
    <row r="2563" ht="12.75">
      <c r="N2563" s="61"/>
    </row>
    <row r="2564" ht="12.75">
      <c r="N2564" s="61"/>
    </row>
    <row r="2565" ht="12.75">
      <c r="N2565" s="61"/>
    </row>
    <row r="2566" ht="12.75">
      <c r="N2566" s="61"/>
    </row>
    <row r="2567" ht="12.75">
      <c r="N2567" s="61"/>
    </row>
    <row r="2568" ht="12.75">
      <c r="N2568" s="61"/>
    </row>
    <row r="2569" ht="12.75">
      <c r="N2569" s="61"/>
    </row>
    <row r="2570" ht="12.75">
      <c r="N2570" s="61"/>
    </row>
    <row r="2571" ht="12.75">
      <c r="N2571" s="61"/>
    </row>
    <row r="2572" ht="12.75">
      <c r="N2572" s="61"/>
    </row>
    <row r="2573" ht="12.75">
      <c r="N2573" s="61"/>
    </row>
    <row r="2574" ht="12.75">
      <c r="N2574" s="61"/>
    </row>
    <row r="2575" ht="12.75">
      <c r="N2575" s="61"/>
    </row>
    <row r="2576" ht="12.75">
      <c r="N2576" s="61"/>
    </row>
    <row r="2577" ht="12.75">
      <c r="N2577" s="61"/>
    </row>
    <row r="2578" ht="12.75">
      <c r="N2578" s="61"/>
    </row>
    <row r="2579" ht="12.75">
      <c r="N2579" s="61"/>
    </row>
    <row r="2580" ht="12.75">
      <c r="N2580" s="61"/>
    </row>
    <row r="2581" ht="12.75">
      <c r="N2581" s="61"/>
    </row>
    <row r="2582" ht="12.75">
      <c r="N2582" s="61"/>
    </row>
    <row r="2583" ht="12.75">
      <c r="N2583" s="61"/>
    </row>
    <row r="2584" ht="12.75">
      <c r="N2584" s="61"/>
    </row>
    <row r="2585" ht="12.75">
      <c r="N2585" s="61"/>
    </row>
    <row r="2586" ht="12.75">
      <c r="N2586" s="61"/>
    </row>
    <row r="2587" ht="12.75">
      <c r="N2587" s="61"/>
    </row>
    <row r="2588" ht="12.75">
      <c r="N2588" s="61"/>
    </row>
    <row r="2589" ht="12.75">
      <c r="N2589" s="61"/>
    </row>
    <row r="2590" ht="12.75">
      <c r="N2590" s="61"/>
    </row>
    <row r="2591" ht="12.75">
      <c r="N2591" s="61"/>
    </row>
    <row r="2592" ht="12.75">
      <c r="N2592" s="61"/>
    </row>
    <row r="2593" ht="12.75">
      <c r="N2593" s="61"/>
    </row>
    <row r="2594" ht="12.75">
      <c r="N2594" s="61"/>
    </row>
    <row r="2595" ht="12.75">
      <c r="N2595" s="61"/>
    </row>
    <row r="2596" ht="12.75">
      <c r="N2596" s="61"/>
    </row>
    <row r="2597" ht="12.75">
      <c r="N2597" s="61"/>
    </row>
    <row r="2598" ht="12.75">
      <c r="N2598" s="61"/>
    </row>
    <row r="2599" ht="12.75">
      <c r="N2599" s="61"/>
    </row>
    <row r="2600" ht="12.75">
      <c r="N2600" s="61"/>
    </row>
    <row r="2601" ht="12.75">
      <c r="N2601" s="61"/>
    </row>
    <row r="2602" ht="12.75">
      <c r="N2602" s="61"/>
    </row>
    <row r="2603" ht="12.75">
      <c r="N2603" s="61"/>
    </row>
    <row r="2604" ht="12.75">
      <c r="N2604" s="61"/>
    </row>
    <row r="2605" ht="12.75">
      <c r="N2605" s="61"/>
    </row>
    <row r="2606" ht="12.75">
      <c r="N2606" s="61"/>
    </row>
    <row r="2607" ht="12.75">
      <c r="N2607" s="61"/>
    </row>
    <row r="2608" ht="12.75">
      <c r="N2608" s="61"/>
    </row>
    <row r="2609" ht="12.75">
      <c r="N2609" s="61"/>
    </row>
    <row r="2610" ht="12.75">
      <c r="N2610" s="61"/>
    </row>
    <row r="2611" ht="12.75">
      <c r="N2611" s="61"/>
    </row>
    <row r="2612" ht="12.75">
      <c r="N2612" s="61"/>
    </row>
    <row r="2613" ht="12.75">
      <c r="N2613" s="61"/>
    </row>
    <row r="2614" ht="12.75">
      <c r="N2614" s="61"/>
    </row>
    <row r="2615" ht="12.75">
      <c r="N2615" s="61"/>
    </row>
    <row r="2616" ht="12.75">
      <c r="N2616" s="61"/>
    </row>
    <row r="2617" ht="12.75">
      <c r="N2617" s="61"/>
    </row>
    <row r="2618" ht="12.75">
      <c r="N2618" s="61"/>
    </row>
    <row r="2619" ht="12.75">
      <c r="N2619" s="61"/>
    </row>
    <row r="2620" ht="12.75">
      <c r="N2620" s="61"/>
    </row>
    <row r="2621" ht="12.75">
      <c r="N2621" s="61"/>
    </row>
    <row r="2622" ht="12.75">
      <c r="N2622" s="61"/>
    </row>
    <row r="2623" ht="12.75">
      <c r="N2623" s="61"/>
    </row>
    <row r="2624" ht="12.75">
      <c r="N2624" s="61"/>
    </row>
    <row r="2625" ht="12.75">
      <c r="N2625" s="61"/>
    </row>
    <row r="2626" ht="12.75">
      <c r="N2626" s="61"/>
    </row>
    <row r="2627" ht="12.75">
      <c r="N2627" s="61"/>
    </row>
    <row r="2628" ht="12.75">
      <c r="N2628" s="61"/>
    </row>
    <row r="2629" ht="12.75">
      <c r="N2629" s="61"/>
    </row>
    <row r="2630" ht="12.75">
      <c r="N2630" s="61"/>
    </row>
    <row r="2631" ht="12.75">
      <c r="N2631" s="61"/>
    </row>
    <row r="2632" ht="12.75">
      <c r="N2632" s="61"/>
    </row>
    <row r="2633" ht="12.75">
      <c r="N2633" s="61"/>
    </row>
    <row r="2634" ht="12.75">
      <c r="N2634" s="61"/>
    </row>
    <row r="2635" ht="12.75">
      <c r="N2635" s="61"/>
    </row>
    <row r="2636" ht="12.75">
      <c r="N2636" s="61"/>
    </row>
    <row r="2637" ht="12.75">
      <c r="N2637" s="61"/>
    </row>
    <row r="2638" ht="12.75">
      <c r="N2638" s="61"/>
    </row>
    <row r="2639" ht="12.75">
      <c r="N2639" s="61"/>
    </row>
    <row r="2640" ht="12.75">
      <c r="N2640" s="61"/>
    </row>
    <row r="2641" ht="12.75">
      <c r="N2641" s="61"/>
    </row>
    <row r="2642" ht="12.75">
      <c r="N2642" s="61"/>
    </row>
    <row r="2643" ht="12.75">
      <c r="N2643" s="61"/>
    </row>
    <row r="2644" ht="12.75">
      <c r="N2644" s="61"/>
    </row>
    <row r="2645" ht="12.75">
      <c r="N2645" s="61"/>
    </row>
    <row r="2646" ht="12.75">
      <c r="N2646" s="61"/>
    </row>
    <row r="2647" ht="12.75">
      <c r="N2647" s="61"/>
    </row>
    <row r="2648" ht="12.75">
      <c r="N2648" s="61"/>
    </row>
    <row r="2649" ht="12.75">
      <c r="N2649" s="61"/>
    </row>
    <row r="2650" ht="12.75">
      <c r="N2650" s="61"/>
    </row>
    <row r="2651" ht="12.75">
      <c r="N2651" s="61"/>
    </row>
    <row r="2652" ht="12.75">
      <c r="N2652" s="61"/>
    </row>
    <row r="2653" ht="12.75">
      <c r="N2653" s="61"/>
    </row>
    <row r="2654" ht="12.75">
      <c r="N2654" s="61"/>
    </row>
    <row r="2655" ht="12.75">
      <c r="N2655" s="61"/>
    </row>
    <row r="2656" ht="12.75">
      <c r="N2656" s="61"/>
    </row>
    <row r="2657" ht="12.75">
      <c r="N2657" s="61"/>
    </row>
    <row r="2658" ht="12.75">
      <c r="N2658" s="61"/>
    </row>
    <row r="2659" ht="12.75">
      <c r="N2659" s="61"/>
    </row>
    <row r="2660" ht="12.75">
      <c r="N2660" s="61"/>
    </row>
    <row r="2661" ht="12.75">
      <c r="N2661" s="61"/>
    </row>
    <row r="2662" ht="12.75">
      <c r="N2662" s="61"/>
    </row>
    <row r="2663" ht="12.75">
      <c r="N2663" s="61"/>
    </row>
    <row r="2664" ht="12.75">
      <c r="N2664" s="61"/>
    </row>
    <row r="2665" ht="12.75">
      <c r="N2665" s="61"/>
    </row>
    <row r="2666" ht="12.75">
      <c r="N2666" s="61"/>
    </row>
    <row r="2667" ht="12.75">
      <c r="N2667" s="61"/>
    </row>
    <row r="2668" ht="12.75">
      <c r="N2668" s="61"/>
    </row>
    <row r="2669" ht="12.75">
      <c r="N2669" s="61"/>
    </row>
    <row r="2670" ht="12.75">
      <c r="N2670" s="61"/>
    </row>
    <row r="2671" ht="12.75">
      <c r="N2671" s="61"/>
    </row>
    <row r="2672" ht="12.75">
      <c r="N2672" s="61"/>
    </row>
    <row r="2673" ht="12.75">
      <c r="N2673" s="61"/>
    </row>
    <row r="2674" ht="12.75">
      <c r="N2674" s="61"/>
    </row>
    <row r="2675" ht="12.75">
      <c r="N2675" s="61"/>
    </row>
    <row r="2676" ht="12.75">
      <c r="N2676" s="61"/>
    </row>
    <row r="2677" ht="12.75">
      <c r="N2677" s="61"/>
    </row>
    <row r="2678" ht="12.75">
      <c r="N2678" s="61"/>
    </row>
    <row r="2679" ht="12.75">
      <c r="N2679" s="61"/>
    </row>
    <row r="2680" ht="12.75">
      <c r="N2680" s="61"/>
    </row>
    <row r="2681" ht="12.75">
      <c r="N2681" s="61"/>
    </row>
    <row r="2682" ht="12.75">
      <c r="N2682" s="61"/>
    </row>
    <row r="2683" ht="12.75">
      <c r="N2683" s="61"/>
    </row>
    <row r="2684" ht="12.75">
      <c r="N2684" s="61"/>
    </row>
    <row r="2685" ht="12.75">
      <c r="N2685" s="61"/>
    </row>
    <row r="2686" ht="12.75">
      <c r="N2686" s="61"/>
    </row>
    <row r="2687" ht="12.75">
      <c r="N2687" s="61"/>
    </row>
    <row r="2688" ht="12.75">
      <c r="N2688" s="61"/>
    </row>
    <row r="2689" ht="12.75">
      <c r="N2689" s="61"/>
    </row>
    <row r="2690" ht="12.75">
      <c r="N2690" s="61"/>
    </row>
    <row r="2691" ht="12.75">
      <c r="N2691" s="61"/>
    </row>
    <row r="2692" ht="12.75">
      <c r="N2692" s="61"/>
    </row>
    <row r="2693" ht="12.75">
      <c r="N2693" s="61"/>
    </row>
    <row r="2694" ht="12.75">
      <c r="N2694" s="61"/>
    </row>
    <row r="2695" ht="12.75">
      <c r="N2695" s="61"/>
    </row>
    <row r="2696" ht="12.75">
      <c r="N2696" s="61"/>
    </row>
    <row r="2697" ht="12.75">
      <c r="N2697" s="61"/>
    </row>
    <row r="2698" ht="12.75">
      <c r="N2698" s="61"/>
    </row>
    <row r="2699" ht="12.75">
      <c r="N2699" s="61"/>
    </row>
    <row r="2700" ht="12.75">
      <c r="N2700" s="61"/>
    </row>
    <row r="2701" ht="12.75">
      <c r="N2701" s="61"/>
    </row>
    <row r="2702" ht="12.75">
      <c r="N2702" s="61"/>
    </row>
    <row r="2703" ht="12.75">
      <c r="N2703" s="61"/>
    </row>
    <row r="2704" ht="12.75">
      <c r="N2704" s="61"/>
    </row>
    <row r="2705" ht="12.75">
      <c r="N2705" s="61"/>
    </row>
    <row r="2706" ht="12.75">
      <c r="N2706" s="61"/>
    </row>
    <row r="2707" ht="12.75">
      <c r="N2707" s="61"/>
    </row>
    <row r="2708" ht="12.75">
      <c r="N2708" s="61"/>
    </row>
    <row r="2709" ht="12.75">
      <c r="N2709" s="61"/>
    </row>
    <row r="2710" ht="12.75">
      <c r="N2710" s="61"/>
    </row>
    <row r="2711" ht="12.75">
      <c r="N2711" s="61"/>
    </row>
    <row r="2712" ht="12.75">
      <c r="N2712" s="61"/>
    </row>
    <row r="2713" ht="12.75">
      <c r="N2713" s="61"/>
    </row>
    <row r="2714" ht="12.75">
      <c r="N2714" s="61"/>
    </row>
    <row r="2715" ht="12.75">
      <c r="N2715" s="61"/>
    </row>
    <row r="2716" ht="12.75">
      <c r="N2716" s="61"/>
    </row>
    <row r="2717" ht="12.75">
      <c r="N2717" s="61"/>
    </row>
    <row r="2718" ht="12.75">
      <c r="N2718" s="61"/>
    </row>
    <row r="2719" ht="12.75">
      <c r="N2719" s="61"/>
    </row>
    <row r="2720" ht="12.75">
      <c r="N2720" s="61"/>
    </row>
    <row r="2721" ht="12.75">
      <c r="N2721" s="61"/>
    </row>
    <row r="2722" ht="12.75">
      <c r="N2722" s="61"/>
    </row>
    <row r="2723" ht="12.75">
      <c r="N2723" s="61"/>
    </row>
    <row r="2724" ht="12.75">
      <c r="N2724" s="61"/>
    </row>
    <row r="2725" ht="12.75">
      <c r="N2725" s="61"/>
    </row>
    <row r="2726" ht="12.75">
      <c r="N2726" s="61"/>
    </row>
    <row r="2727" ht="12.75">
      <c r="N2727" s="61"/>
    </row>
    <row r="2728" ht="12.75">
      <c r="N2728" s="61"/>
    </row>
    <row r="2729" ht="12.75">
      <c r="N2729" s="61"/>
    </row>
    <row r="2730" ht="12.75">
      <c r="N2730" s="61"/>
    </row>
    <row r="2731" ht="12.75">
      <c r="N2731" s="61"/>
    </row>
    <row r="2732" ht="12.75">
      <c r="N2732" s="61"/>
    </row>
    <row r="2733" ht="12.75">
      <c r="N2733" s="61"/>
    </row>
    <row r="2734" ht="12.75">
      <c r="N2734" s="61"/>
    </row>
    <row r="2735" ht="12.75">
      <c r="N2735" s="61"/>
    </row>
    <row r="2736" ht="12.75">
      <c r="N2736" s="61"/>
    </row>
    <row r="2737" ht="12.75">
      <c r="N2737" s="61"/>
    </row>
    <row r="2738" ht="12.75">
      <c r="N2738" s="61"/>
    </row>
    <row r="2739" ht="12.75">
      <c r="N2739" s="61"/>
    </row>
    <row r="2740" ht="12.75">
      <c r="N2740" s="61"/>
    </row>
    <row r="2741" ht="12.75">
      <c r="N2741" s="61"/>
    </row>
    <row r="2742" ht="12.75">
      <c r="N2742" s="61"/>
    </row>
    <row r="2743" ht="12.75">
      <c r="N2743" s="61"/>
    </row>
    <row r="2744" ht="12.75">
      <c r="N2744" s="61"/>
    </row>
    <row r="2745" ht="12.75">
      <c r="N2745" s="61"/>
    </row>
    <row r="2746" ht="12.75">
      <c r="N2746" s="61"/>
    </row>
    <row r="2747" ht="12.75">
      <c r="N2747" s="61"/>
    </row>
    <row r="2748" ht="12.75">
      <c r="N2748" s="61"/>
    </row>
    <row r="2749" ht="12.75">
      <c r="N2749" s="61"/>
    </row>
    <row r="2750" ht="12.75">
      <c r="N2750" s="61"/>
    </row>
    <row r="2751" ht="12.75">
      <c r="N2751" s="61"/>
    </row>
    <row r="2752" ht="12.75">
      <c r="N2752" s="61"/>
    </row>
    <row r="2753" ht="12.75">
      <c r="N2753" s="61"/>
    </row>
    <row r="2754" ht="12.75">
      <c r="N2754" s="61"/>
    </row>
    <row r="2755" ht="12.75">
      <c r="N2755" s="61"/>
    </row>
    <row r="2756" ht="12.75">
      <c r="N2756" s="61"/>
    </row>
    <row r="2757" ht="12.75">
      <c r="N2757" s="61"/>
    </row>
    <row r="2758" ht="12.75">
      <c r="N2758" s="61"/>
    </row>
    <row r="2759" ht="12.75">
      <c r="N2759" s="61"/>
    </row>
    <row r="2760" ht="12.75">
      <c r="N2760" s="61"/>
    </row>
    <row r="2761" ht="12.75">
      <c r="N2761" s="61"/>
    </row>
    <row r="2762" ht="12.75">
      <c r="N2762" s="61"/>
    </row>
    <row r="2763" ht="12.75">
      <c r="N2763" s="61"/>
    </row>
    <row r="2764" ht="12.75">
      <c r="N2764" s="61"/>
    </row>
    <row r="2765" ht="12.75">
      <c r="N2765" s="61"/>
    </row>
    <row r="2766" ht="12.75">
      <c r="N2766" s="61"/>
    </row>
    <row r="2767" ht="12.75">
      <c r="N2767" s="61"/>
    </row>
    <row r="2768" ht="12.75">
      <c r="N2768" s="61"/>
    </row>
    <row r="2769" ht="12.75">
      <c r="N2769" s="61"/>
    </row>
    <row r="2770" ht="12.75">
      <c r="N2770" s="61"/>
    </row>
    <row r="2771" ht="12.75">
      <c r="N2771" s="61"/>
    </row>
    <row r="2772" ht="12.75">
      <c r="N2772" s="61"/>
    </row>
    <row r="2773" ht="12.75">
      <c r="N2773" s="61"/>
    </row>
    <row r="2774" ht="12.75">
      <c r="N2774" s="61"/>
    </row>
    <row r="2775" ht="12.75">
      <c r="N2775" s="61"/>
    </row>
    <row r="2776" ht="12.75">
      <c r="N2776" s="61"/>
    </row>
    <row r="2777" ht="12.75">
      <c r="N2777" s="61"/>
    </row>
    <row r="2778" ht="12.75">
      <c r="N2778" s="61"/>
    </row>
    <row r="2779" ht="12.75">
      <c r="N2779" s="61"/>
    </row>
    <row r="2780" ht="12.75">
      <c r="N2780" s="61"/>
    </row>
    <row r="2781" ht="12.75">
      <c r="N2781" s="61"/>
    </row>
    <row r="2782" ht="12.75">
      <c r="N2782" s="61"/>
    </row>
    <row r="2783" ht="12.75">
      <c r="N2783" s="61"/>
    </row>
    <row r="2784" ht="12.75">
      <c r="N2784" s="61"/>
    </row>
    <row r="2785" ht="12.75">
      <c r="N2785" s="61"/>
    </row>
    <row r="2786" ht="12.75">
      <c r="N2786" s="61"/>
    </row>
    <row r="2787" ht="12.75">
      <c r="N2787" s="61"/>
    </row>
    <row r="2788" ht="12.75">
      <c r="N2788" s="61"/>
    </row>
    <row r="2789" ht="12.75">
      <c r="N2789" s="61"/>
    </row>
    <row r="2790" ht="12.75">
      <c r="N2790" s="61"/>
    </row>
    <row r="2791" ht="12.75">
      <c r="N2791" s="61"/>
    </row>
    <row r="2792" ht="12.75">
      <c r="N2792" s="61"/>
    </row>
    <row r="2793" ht="12.75">
      <c r="N2793" s="61"/>
    </row>
    <row r="2794" ht="12.75">
      <c r="N2794" s="61"/>
    </row>
    <row r="2795" ht="12.75">
      <c r="N2795" s="61"/>
    </row>
    <row r="2796" ht="12.75">
      <c r="N2796" s="61"/>
    </row>
    <row r="2797" ht="12.75">
      <c r="N2797" s="61"/>
    </row>
    <row r="2798" ht="12.75">
      <c r="N2798" s="61"/>
    </row>
    <row r="2799" ht="12.75">
      <c r="N2799" s="61"/>
    </row>
    <row r="2800" ht="12.75">
      <c r="N2800" s="61"/>
    </row>
    <row r="2801" ht="12.75">
      <c r="N2801" s="61"/>
    </row>
    <row r="2802" ht="12.75">
      <c r="N2802" s="61"/>
    </row>
    <row r="2803" ht="12.75">
      <c r="N2803" s="61"/>
    </row>
    <row r="2804" ht="12.75">
      <c r="N2804" s="61"/>
    </row>
    <row r="2805" ht="12.75">
      <c r="N2805" s="61"/>
    </row>
    <row r="2806" ht="12.75">
      <c r="N2806" s="61"/>
    </row>
    <row r="2807" ht="12.75">
      <c r="N2807" s="61"/>
    </row>
    <row r="2808" ht="12.75">
      <c r="N2808" s="61"/>
    </row>
    <row r="2809" ht="12.75">
      <c r="N2809" s="61"/>
    </row>
    <row r="2810" ht="12.75">
      <c r="N2810" s="61"/>
    </row>
    <row r="2811" ht="12.75">
      <c r="N2811" s="61"/>
    </row>
    <row r="2812" ht="12.75">
      <c r="N2812" s="61"/>
    </row>
    <row r="2813" ht="12.75">
      <c r="N2813" s="61"/>
    </row>
    <row r="2814" ht="12.75">
      <c r="N2814" s="61"/>
    </row>
    <row r="2815" ht="12.75">
      <c r="N2815" s="61"/>
    </row>
    <row r="2816" ht="12.75">
      <c r="N2816" s="61"/>
    </row>
    <row r="2817" ht="12.75">
      <c r="N2817" s="61"/>
    </row>
    <row r="2818" ht="12.75">
      <c r="N2818" s="61"/>
    </row>
    <row r="2819" ht="12.75">
      <c r="N2819" s="61"/>
    </row>
    <row r="2820" ht="12.75">
      <c r="N2820" s="61"/>
    </row>
    <row r="2821" ht="12.75">
      <c r="N2821" s="61"/>
    </row>
    <row r="2822" ht="12.75">
      <c r="N2822" s="61"/>
    </row>
    <row r="2823" ht="12.75">
      <c r="N2823" s="61"/>
    </row>
    <row r="2824" ht="12.75">
      <c r="N2824" s="61"/>
    </row>
    <row r="2825" ht="12.75">
      <c r="N2825" s="61"/>
    </row>
    <row r="2826" ht="12.75">
      <c r="N2826" s="61"/>
    </row>
    <row r="2827" ht="12.75">
      <c r="N2827" s="61"/>
    </row>
    <row r="2828" ht="12.75">
      <c r="N2828" s="61"/>
    </row>
    <row r="2829" ht="12.75">
      <c r="N2829" s="61"/>
    </row>
    <row r="2830" ht="12.75">
      <c r="N2830" s="61"/>
    </row>
    <row r="2831" ht="12.75">
      <c r="N2831" s="61"/>
    </row>
    <row r="2832" ht="12.75">
      <c r="N2832" s="61"/>
    </row>
    <row r="2833" ht="12.75">
      <c r="N2833" s="61"/>
    </row>
    <row r="2834" ht="12.75">
      <c r="N2834" s="61"/>
    </row>
    <row r="2835" ht="12.75">
      <c r="N2835" s="61"/>
    </row>
    <row r="2836" ht="12.75">
      <c r="N2836" s="61"/>
    </row>
    <row r="2837" ht="12.75">
      <c r="N2837" s="61"/>
    </row>
    <row r="2838" ht="12.75">
      <c r="N2838" s="61"/>
    </row>
    <row r="2839" ht="12.75">
      <c r="N2839" s="61"/>
    </row>
    <row r="2840" ht="12.75">
      <c r="N2840" s="61"/>
    </row>
    <row r="2841" ht="12.75">
      <c r="N2841" s="61"/>
    </row>
    <row r="2842" ht="12.75">
      <c r="N2842" s="61"/>
    </row>
    <row r="2843" ht="12.75">
      <c r="N2843" s="61"/>
    </row>
    <row r="2844" ht="12.75">
      <c r="N2844" s="61"/>
    </row>
    <row r="2845" ht="12.75">
      <c r="N2845" s="61"/>
    </row>
    <row r="2846" ht="12.75">
      <c r="N2846" s="61"/>
    </row>
    <row r="2847" ht="12.75">
      <c r="N2847" s="61"/>
    </row>
    <row r="2848" ht="12.75">
      <c r="N2848" s="61"/>
    </row>
    <row r="2849" ht="12.75">
      <c r="N2849" s="61"/>
    </row>
    <row r="2850" ht="12.75">
      <c r="N2850" s="61"/>
    </row>
    <row r="2851" ht="12.75">
      <c r="N2851" s="61"/>
    </row>
    <row r="2852" ht="12.75">
      <c r="N2852" s="61"/>
    </row>
    <row r="2853" ht="12.75">
      <c r="N2853" s="61"/>
    </row>
    <row r="2854" ht="12.75">
      <c r="N2854" s="61"/>
    </row>
    <row r="2855" ht="12.75">
      <c r="N2855" s="61"/>
    </row>
    <row r="2856" ht="12.75">
      <c r="N2856" s="61"/>
    </row>
    <row r="2857" ht="12.75">
      <c r="N2857" s="61"/>
    </row>
    <row r="2858" ht="12.75">
      <c r="N2858" s="61"/>
    </row>
    <row r="2859" ht="12.75">
      <c r="N2859" s="61"/>
    </row>
    <row r="2860" ht="12.75">
      <c r="N2860" s="61"/>
    </row>
    <row r="2861" ht="12.75">
      <c r="N2861" s="61"/>
    </row>
    <row r="2862" ht="12.75">
      <c r="N2862" s="61"/>
    </row>
    <row r="2863" ht="12.75">
      <c r="N2863" s="61"/>
    </row>
    <row r="2864" ht="12.75">
      <c r="N2864" s="61"/>
    </row>
    <row r="2865" ht="12.75">
      <c r="N2865" s="61"/>
    </row>
    <row r="2866" ht="12.75">
      <c r="N2866" s="61"/>
    </row>
    <row r="2867" ht="12.75">
      <c r="N2867" s="61"/>
    </row>
    <row r="2868" ht="12.75">
      <c r="N2868" s="61"/>
    </row>
    <row r="2869" ht="12.75">
      <c r="N2869" s="61"/>
    </row>
    <row r="2870" ht="12.75">
      <c r="N2870" s="61"/>
    </row>
    <row r="2871" ht="12.75">
      <c r="N2871" s="61"/>
    </row>
    <row r="2872" ht="12.75">
      <c r="N2872" s="61"/>
    </row>
    <row r="2873" ht="12.75">
      <c r="N2873" s="61"/>
    </row>
    <row r="2874" ht="12.75">
      <c r="N2874" s="61"/>
    </row>
    <row r="2875" ht="12.75">
      <c r="N2875" s="61"/>
    </row>
    <row r="2876" ht="12.75">
      <c r="N2876" s="61"/>
    </row>
    <row r="2877" ht="12.75">
      <c r="N2877" s="61"/>
    </row>
    <row r="2878" ht="12.75">
      <c r="N2878" s="61"/>
    </row>
    <row r="2879" ht="12.75">
      <c r="N2879" s="61"/>
    </row>
    <row r="2880" ht="12.75">
      <c r="N2880" s="61"/>
    </row>
    <row r="2881" ht="12.75">
      <c r="N2881" s="61"/>
    </row>
    <row r="2882" ht="12.75">
      <c r="N2882" s="61"/>
    </row>
    <row r="2883" ht="12.75">
      <c r="N2883" s="61"/>
    </row>
    <row r="2884" ht="12.75">
      <c r="N2884" s="61"/>
    </row>
    <row r="2885" ht="12.75">
      <c r="N2885" s="61"/>
    </row>
    <row r="2886" ht="12.75">
      <c r="N2886" s="61"/>
    </row>
    <row r="2887" ht="12.75">
      <c r="N2887" s="61"/>
    </row>
    <row r="2888" ht="12.75">
      <c r="N2888" s="61"/>
    </row>
    <row r="2889" ht="12.75">
      <c r="N2889" s="61"/>
    </row>
    <row r="2890" ht="12.75">
      <c r="N2890" s="61"/>
    </row>
    <row r="2891" ht="12.75">
      <c r="N2891" s="61"/>
    </row>
    <row r="2892" ht="12.75">
      <c r="N2892" s="61"/>
    </row>
    <row r="2893" ht="12.75">
      <c r="N2893" s="61"/>
    </row>
    <row r="2894" ht="12.75">
      <c r="N2894" s="61"/>
    </row>
    <row r="2895" ht="12.75">
      <c r="N2895" s="61"/>
    </row>
    <row r="2896" ht="12.75">
      <c r="N2896" s="61"/>
    </row>
    <row r="2897" ht="12.75">
      <c r="N2897" s="61"/>
    </row>
    <row r="2898" ht="12.75">
      <c r="N2898" s="61"/>
    </row>
    <row r="2899" ht="12.75">
      <c r="N2899" s="61"/>
    </row>
    <row r="2900" ht="12.75">
      <c r="N2900" s="61"/>
    </row>
    <row r="2901" ht="12.75">
      <c r="N2901" s="61"/>
    </row>
    <row r="2902" ht="12.75">
      <c r="N2902" s="61"/>
    </row>
    <row r="2903" ht="12.75">
      <c r="N2903" s="61"/>
    </row>
    <row r="2904" ht="12.75">
      <c r="N2904" s="61"/>
    </row>
    <row r="2905" ht="12.75">
      <c r="N2905" s="61"/>
    </row>
    <row r="2906" ht="12.75">
      <c r="N2906" s="61"/>
    </row>
    <row r="2907" ht="12.75">
      <c r="N2907" s="61"/>
    </row>
    <row r="2908" ht="12.75">
      <c r="N2908" s="61"/>
    </row>
    <row r="2909" ht="12.75">
      <c r="N2909" s="61"/>
    </row>
    <row r="2910" ht="12.75">
      <c r="N2910" s="61"/>
    </row>
    <row r="2911" ht="12.75">
      <c r="N2911" s="61"/>
    </row>
    <row r="2912" ht="12.75">
      <c r="N2912" s="61"/>
    </row>
    <row r="2913" ht="12.75">
      <c r="N2913" s="61"/>
    </row>
    <row r="2914" ht="12.75">
      <c r="N2914" s="61"/>
    </row>
    <row r="2915" ht="12.75">
      <c r="N2915" s="61"/>
    </row>
    <row r="2916" ht="12.75">
      <c r="N2916" s="61"/>
    </row>
    <row r="2917" ht="12.75">
      <c r="N2917" s="61"/>
    </row>
    <row r="2918" ht="12.75">
      <c r="N2918" s="61"/>
    </row>
    <row r="2919" ht="12.75">
      <c r="N2919" s="61"/>
    </row>
    <row r="2920" ht="12.75">
      <c r="N2920" s="61"/>
    </row>
    <row r="2921" ht="12.75">
      <c r="N2921" s="61"/>
    </row>
    <row r="2922" ht="12.75">
      <c r="N2922" s="61"/>
    </row>
    <row r="2923" ht="12.75">
      <c r="N2923" s="61"/>
    </row>
    <row r="2924" ht="12.75">
      <c r="N2924" s="61"/>
    </row>
    <row r="2925" ht="12.75">
      <c r="N2925" s="61"/>
    </row>
    <row r="2926" ht="12.75">
      <c r="N2926" s="61"/>
    </row>
    <row r="2927" ht="12.75">
      <c r="N2927" s="61"/>
    </row>
    <row r="2928" ht="12.75">
      <c r="N2928" s="61"/>
    </row>
    <row r="2929" ht="12.75">
      <c r="N2929" s="61"/>
    </row>
    <row r="2930" ht="12.75">
      <c r="N2930" s="61"/>
    </row>
    <row r="2931" ht="12.75">
      <c r="N2931" s="61"/>
    </row>
    <row r="2932" ht="12.75">
      <c r="N2932" s="61"/>
    </row>
    <row r="2933" ht="12.75">
      <c r="N2933" s="61"/>
    </row>
    <row r="2934" ht="12.75">
      <c r="N2934" s="61"/>
    </row>
    <row r="2935" ht="12.75">
      <c r="N2935" s="61"/>
    </row>
    <row r="2936" ht="12.75">
      <c r="N2936" s="61"/>
    </row>
    <row r="2937" ht="12.75">
      <c r="N2937" s="61"/>
    </row>
    <row r="2938" ht="12.75">
      <c r="N2938" s="61"/>
    </row>
    <row r="2939" ht="12.75">
      <c r="N2939" s="61"/>
    </row>
    <row r="2940" ht="12.75">
      <c r="N2940" s="61"/>
    </row>
    <row r="2941" ht="12.75">
      <c r="N2941" s="61"/>
    </row>
    <row r="2942" ht="12.75">
      <c r="N2942" s="61"/>
    </row>
    <row r="2943" ht="12.75">
      <c r="N2943" s="61"/>
    </row>
    <row r="2944" ht="12.75">
      <c r="N2944" s="61"/>
    </row>
    <row r="2945" ht="12.75">
      <c r="N2945" s="61"/>
    </row>
    <row r="2946" ht="12.75">
      <c r="N2946" s="61"/>
    </row>
    <row r="2947" ht="12.75">
      <c r="N2947" s="61"/>
    </row>
    <row r="2948" ht="12.75">
      <c r="N2948" s="61"/>
    </row>
    <row r="2949" ht="12.75">
      <c r="N2949" s="61"/>
    </row>
    <row r="2950" ht="12.75">
      <c r="N2950" s="61"/>
    </row>
    <row r="2951" ht="12.75">
      <c r="N2951" s="61"/>
    </row>
    <row r="2952" ht="12.75">
      <c r="N2952" s="61"/>
    </row>
    <row r="2953" ht="12.75">
      <c r="N2953" s="61"/>
    </row>
    <row r="2954" ht="12.75">
      <c r="N2954" s="61"/>
    </row>
    <row r="2955" ht="12.75">
      <c r="N2955" s="61"/>
    </row>
    <row r="2956" ht="12.75">
      <c r="N2956" s="61"/>
    </row>
    <row r="2957" ht="12.75">
      <c r="N2957" s="61"/>
    </row>
    <row r="2958" ht="12.75">
      <c r="N2958" s="61"/>
    </row>
    <row r="2959" ht="12.75">
      <c r="N2959" s="61"/>
    </row>
    <row r="2960" ht="12.75">
      <c r="N2960" s="61"/>
    </row>
    <row r="2961" ht="12.75">
      <c r="N2961" s="61"/>
    </row>
    <row r="2962" ht="12.75">
      <c r="N2962" s="61"/>
    </row>
    <row r="2963" ht="12.75">
      <c r="N2963" s="61"/>
    </row>
    <row r="2964" ht="12.75">
      <c r="N2964" s="61"/>
    </row>
    <row r="2965" ht="12.75">
      <c r="N2965" s="61"/>
    </row>
    <row r="2966" ht="12.75">
      <c r="N2966" s="61"/>
    </row>
    <row r="2967" ht="12.75">
      <c r="N2967" s="61"/>
    </row>
    <row r="2968" ht="12.75">
      <c r="N2968" s="61"/>
    </row>
    <row r="2969" ht="12.75">
      <c r="N2969" s="61"/>
    </row>
    <row r="2970" ht="12.75">
      <c r="N2970" s="61"/>
    </row>
    <row r="2971" ht="12.75">
      <c r="N2971" s="61"/>
    </row>
    <row r="2972" ht="12.75">
      <c r="N2972" s="61"/>
    </row>
    <row r="2973" ht="12.75">
      <c r="N2973" s="61"/>
    </row>
    <row r="2974" ht="12.75">
      <c r="N2974" s="61"/>
    </row>
    <row r="2975" ht="12.75">
      <c r="N2975" s="61"/>
    </row>
    <row r="2976" ht="12.75">
      <c r="N2976" s="61"/>
    </row>
    <row r="2977" ht="12.75">
      <c r="N2977" s="61"/>
    </row>
    <row r="2978" ht="12.75">
      <c r="N2978" s="61"/>
    </row>
    <row r="2979" ht="12.75">
      <c r="N2979" s="61"/>
    </row>
    <row r="2980" ht="12.75">
      <c r="N2980" s="61"/>
    </row>
    <row r="2981" ht="12.75">
      <c r="N2981" s="61"/>
    </row>
    <row r="2982" ht="12.75">
      <c r="N2982" s="61"/>
    </row>
    <row r="2983" ht="12.75">
      <c r="N2983" s="61"/>
    </row>
    <row r="2984" ht="12.75">
      <c r="N2984" s="61"/>
    </row>
    <row r="2985" ht="12.75">
      <c r="N2985" s="61"/>
    </row>
    <row r="2986" ht="12.75">
      <c r="N2986" s="61"/>
    </row>
    <row r="2987" ht="12.75">
      <c r="N2987" s="61"/>
    </row>
    <row r="2988" ht="12.75">
      <c r="N2988" s="61"/>
    </row>
    <row r="2989" ht="12.75">
      <c r="N2989" s="61"/>
    </row>
    <row r="2990" ht="12.75">
      <c r="N2990" s="61"/>
    </row>
    <row r="2991" ht="12.75">
      <c r="N2991" s="61"/>
    </row>
    <row r="2992" ht="12.75">
      <c r="N2992" s="61"/>
    </row>
    <row r="2993" ht="12.75">
      <c r="N2993" s="61"/>
    </row>
    <row r="2994" ht="12.75">
      <c r="N2994" s="61"/>
    </row>
    <row r="2995" ht="12.75">
      <c r="N2995" s="61"/>
    </row>
    <row r="2996" ht="12.75">
      <c r="N2996" s="61"/>
    </row>
    <row r="2997" ht="12.75">
      <c r="N2997" s="61"/>
    </row>
    <row r="2998" ht="12.75">
      <c r="N2998" s="61"/>
    </row>
    <row r="2999" ht="12.75">
      <c r="N2999" s="61"/>
    </row>
    <row r="3000" ht="12.75">
      <c r="N3000" s="61"/>
    </row>
    <row r="3001" ht="12.75">
      <c r="N3001" s="61"/>
    </row>
    <row r="3002" ht="12.75">
      <c r="N3002" s="61"/>
    </row>
    <row r="3003" ht="12.75">
      <c r="N3003" s="61"/>
    </row>
    <row r="3004" ht="12.75">
      <c r="N3004" s="61"/>
    </row>
    <row r="3005" ht="12.75">
      <c r="N3005" s="61"/>
    </row>
    <row r="3006" ht="12.75">
      <c r="N3006" s="61"/>
    </row>
    <row r="3007" ht="12.75">
      <c r="N3007" s="61"/>
    </row>
    <row r="3008" ht="12.75">
      <c r="N3008" s="61"/>
    </row>
    <row r="3009" ht="12.75">
      <c r="N3009" s="61"/>
    </row>
    <row r="3010" ht="12.75">
      <c r="N3010" s="61"/>
    </row>
    <row r="3011" ht="12.75">
      <c r="N3011" s="61"/>
    </row>
    <row r="3012" ht="12.75">
      <c r="N3012" s="61"/>
    </row>
    <row r="3013" ht="12.75">
      <c r="N3013" s="61"/>
    </row>
    <row r="3014" ht="12.75">
      <c r="N3014" s="61"/>
    </row>
    <row r="3015" ht="12.75">
      <c r="N3015" s="61"/>
    </row>
    <row r="3016" ht="12.75">
      <c r="N3016" s="61"/>
    </row>
    <row r="3017" ht="12.75">
      <c r="N3017" s="61"/>
    </row>
    <row r="3018" ht="12.75">
      <c r="N3018" s="61"/>
    </row>
    <row r="3019" ht="12.75">
      <c r="N3019" s="61"/>
    </row>
    <row r="3020" ht="12.75">
      <c r="N3020" s="61"/>
    </row>
    <row r="3021" ht="12.75">
      <c r="N3021" s="61"/>
    </row>
    <row r="3022" ht="12.75">
      <c r="N3022" s="61"/>
    </row>
    <row r="3023" ht="12.75">
      <c r="N3023" s="61"/>
    </row>
    <row r="3024" ht="12.75">
      <c r="N3024" s="61"/>
    </row>
    <row r="3025" ht="12.75">
      <c r="N3025" s="61"/>
    </row>
    <row r="3026" ht="12.75">
      <c r="N3026" s="61"/>
    </row>
    <row r="3027" ht="12.75">
      <c r="N3027" s="61"/>
    </row>
    <row r="3028" ht="12.75">
      <c r="N3028" s="61"/>
    </row>
    <row r="3029" ht="12.75">
      <c r="N3029" s="61"/>
    </row>
    <row r="3030" ht="12.75">
      <c r="N3030" s="61"/>
    </row>
    <row r="3031" ht="12.75">
      <c r="N3031" s="61"/>
    </row>
    <row r="3032" ht="12.75">
      <c r="N3032" s="61"/>
    </row>
    <row r="3033" ht="12.75">
      <c r="N3033" s="61"/>
    </row>
    <row r="3034" ht="12.75">
      <c r="N3034" s="61"/>
    </row>
    <row r="3035" ht="12.75">
      <c r="N3035" s="61"/>
    </row>
    <row r="3036" ht="12.75">
      <c r="N3036" s="61"/>
    </row>
    <row r="3037" ht="12.75">
      <c r="N3037" s="61"/>
    </row>
    <row r="3038" ht="12.75">
      <c r="N3038" s="61"/>
    </row>
    <row r="3039" ht="12.75">
      <c r="N3039" s="61"/>
    </row>
    <row r="3040" ht="12.75">
      <c r="N3040" s="61"/>
    </row>
    <row r="3041" ht="12.75">
      <c r="N3041" s="61"/>
    </row>
    <row r="3042" ht="12.75">
      <c r="N3042" s="61"/>
    </row>
    <row r="3043" ht="12.75">
      <c r="N3043" s="61"/>
    </row>
    <row r="3044" ht="12.75">
      <c r="N3044" s="61"/>
    </row>
    <row r="3045" ht="12.75">
      <c r="N3045" s="61"/>
    </row>
    <row r="3046" ht="12.75">
      <c r="N3046" s="61"/>
    </row>
    <row r="3047" ht="12.75">
      <c r="N3047" s="61"/>
    </row>
    <row r="3048" ht="12.75">
      <c r="N3048" s="61"/>
    </row>
    <row r="3049" ht="12.75">
      <c r="N3049" s="61"/>
    </row>
    <row r="3050" ht="12.75">
      <c r="N3050" s="61"/>
    </row>
    <row r="3051" ht="12.75">
      <c r="N3051" s="61"/>
    </row>
    <row r="3052" ht="12.75">
      <c r="N3052" s="61"/>
    </row>
    <row r="3053" ht="12.75">
      <c r="N3053" s="61"/>
    </row>
    <row r="3054" ht="12.75">
      <c r="N3054" s="61"/>
    </row>
    <row r="3055" ht="12.75">
      <c r="N3055" s="61"/>
    </row>
    <row r="3056" ht="12.75">
      <c r="N3056" s="61"/>
    </row>
    <row r="3057" ht="12.75">
      <c r="N3057" s="61"/>
    </row>
    <row r="3058" ht="12.75">
      <c r="N3058" s="61"/>
    </row>
    <row r="3059" ht="12.75">
      <c r="N3059" s="61"/>
    </row>
    <row r="3060" ht="12.75">
      <c r="N3060" s="61"/>
    </row>
    <row r="3061" ht="12.75">
      <c r="N3061" s="61"/>
    </row>
    <row r="3062" ht="12.75">
      <c r="N3062" s="61"/>
    </row>
    <row r="3063" ht="12.75">
      <c r="N3063" s="61"/>
    </row>
    <row r="3064" ht="12.75">
      <c r="N3064" s="61"/>
    </row>
    <row r="3065" ht="12.75">
      <c r="N3065" s="61"/>
    </row>
    <row r="3066" ht="12.75">
      <c r="N3066" s="61"/>
    </row>
    <row r="3067" ht="12.75">
      <c r="N3067" s="61"/>
    </row>
    <row r="3068" ht="12.75">
      <c r="N3068" s="61"/>
    </row>
    <row r="3069" ht="12.75">
      <c r="N3069" s="61"/>
    </row>
    <row r="3070" ht="12.75">
      <c r="N3070" s="61"/>
    </row>
    <row r="3071" ht="12.75">
      <c r="N3071" s="61"/>
    </row>
    <row r="3072" ht="12.75">
      <c r="N3072" s="61"/>
    </row>
    <row r="3073" ht="12.75">
      <c r="N3073" s="61"/>
    </row>
    <row r="3074" ht="12.75">
      <c r="N3074" s="61"/>
    </row>
    <row r="3075" ht="12.75">
      <c r="N3075" s="61"/>
    </row>
    <row r="3076" ht="12.75">
      <c r="N3076" s="61"/>
    </row>
    <row r="3077" ht="12.75">
      <c r="N3077" s="61"/>
    </row>
    <row r="3078" ht="12.75">
      <c r="N3078" s="61"/>
    </row>
    <row r="3079" ht="12.75">
      <c r="N3079" s="61"/>
    </row>
    <row r="3080" ht="12.75">
      <c r="N3080" s="61"/>
    </row>
    <row r="3081" ht="12.75">
      <c r="N3081" s="61"/>
    </row>
    <row r="3082" ht="12.75">
      <c r="N3082" s="61"/>
    </row>
    <row r="3083" ht="12.75">
      <c r="N3083" s="61"/>
    </row>
    <row r="3084" ht="12.75">
      <c r="N3084" s="61"/>
    </row>
    <row r="3085" ht="12.75">
      <c r="N3085" s="61"/>
    </row>
    <row r="3086" ht="12.75">
      <c r="N3086" s="61"/>
    </row>
    <row r="3087" ht="12.75">
      <c r="N3087" s="61"/>
    </row>
    <row r="3088" ht="12.75">
      <c r="N3088" s="61"/>
    </row>
    <row r="3089" ht="12.75">
      <c r="N3089" s="61"/>
    </row>
    <row r="3090" ht="12.75">
      <c r="N3090" s="61"/>
    </row>
    <row r="3091" ht="12.75">
      <c r="N3091" s="61"/>
    </row>
    <row r="3092" ht="12.75">
      <c r="N3092" s="61"/>
    </row>
    <row r="3093" ht="12.75">
      <c r="N3093" s="61"/>
    </row>
    <row r="3094" ht="12.75">
      <c r="N3094" s="61"/>
    </row>
    <row r="3095" ht="12.75">
      <c r="N3095" s="61"/>
    </row>
    <row r="3096" ht="12.75">
      <c r="N3096" s="61"/>
    </row>
    <row r="3097" ht="12.75">
      <c r="N3097" s="61"/>
    </row>
    <row r="3098" ht="12.75">
      <c r="N3098" s="61"/>
    </row>
    <row r="3099" ht="12.75">
      <c r="N3099" s="61"/>
    </row>
    <row r="3100" ht="12.75">
      <c r="N3100" s="61"/>
    </row>
    <row r="3101" ht="12.75">
      <c r="N3101" s="61"/>
    </row>
    <row r="3102" ht="12.75">
      <c r="N3102" s="61"/>
    </row>
    <row r="3103" ht="12.75">
      <c r="N3103" s="61"/>
    </row>
    <row r="3104" ht="12.75">
      <c r="N3104" s="61"/>
    </row>
    <row r="3105" ht="12.75">
      <c r="N3105" s="61"/>
    </row>
    <row r="3106" ht="12.75">
      <c r="N3106" s="61"/>
    </row>
    <row r="3107" ht="12.75">
      <c r="N3107" s="61"/>
    </row>
    <row r="3108" ht="12.75">
      <c r="N3108" s="61"/>
    </row>
    <row r="3109" ht="12.75">
      <c r="N3109" s="61"/>
    </row>
    <row r="3110" ht="12.75">
      <c r="N3110" s="61"/>
    </row>
    <row r="3111" ht="12.75">
      <c r="N3111" s="61"/>
    </row>
    <row r="3112" ht="12.75">
      <c r="N3112" s="61"/>
    </row>
    <row r="3113" ht="12.75">
      <c r="N3113" s="61"/>
    </row>
    <row r="3114" ht="12.75">
      <c r="N3114" s="61"/>
    </row>
    <row r="3115" ht="12.75">
      <c r="N3115" s="61"/>
    </row>
    <row r="3116" ht="12.75">
      <c r="N3116" s="61"/>
    </row>
    <row r="3117" ht="12.75">
      <c r="N3117" s="61"/>
    </row>
    <row r="3118" ht="12.75">
      <c r="N3118" s="61"/>
    </row>
    <row r="3119" ht="12.75">
      <c r="N3119" s="61"/>
    </row>
    <row r="3120" ht="12.75">
      <c r="N3120" s="61"/>
    </row>
    <row r="3121" ht="12.75">
      <c r="N3121" s="61"/>
    </row>
    <row r="3122" ht="12.75">
      <c r="N3122" s="61"/>
    </row>
    <row r="3123" ht="12.75">
      <c r="N3123" s="61"/>
    </row>
    <row r="3124" ht="12.75">
      <c r="N3124" s="61"/>
    </row>
    <row r="3125" ht="12.75">
      <c r="N3125" s="61"/>
    </row>
    <row r="3126" ht="12.75">
      <c r="N3126" s="61"/>
    </row>
    <row r="3127" ht="12.75">
      <c r="N3127" s="61"/>
    </row>
    <row r="3128" ht="12.75">
      <c r="N3128" s="61"/>
    </row>
    <row r="3129" ht="12.75">
      <c r="N3129" s="61"/>
    </row>
    <row r="3130" ht="12.75">
      <c r="N3130" s="61"/>
    </row>
    <row r="3131" ht="12.75">
      <c r="N3131" s="61"/>
    </row>
    <row r="3132" ht="12.75">
      <c r="N3132" s="61"/>
    </row>
    <row r="3133" ht="12.75">
      <c r="N3133" s="61"/>
    </row>
    <row r="3134" ht="12.75">
      <c r="N3134" s="61"/>
    </row>
    <row r="3135" ht="12.75">
      <c r="N3135" s="61"/>
    </row>
    <row r="3136" ht="12.75">
      <c r="N3136" s="61"/>
    </row>
    <row r="3137" ht="12.75">
      <c r="N3137" s="61"/>
    </row>
    <row r="3138" ht="12.75">
      <c r="N3138" s="61"/>
    </row>
    <row r="3139" ht="12.75">
      <c r="N3139" s="61"/>
    </row>
    <row r="3140" ht="12.75">
      <c r="N3140" s="61"/>
    </row>
    <row r="3141" ht="12.75">
      <c r="N3141" s="61"/>
    </row>
    <row r="3142" ht="12.75">
      <c r="N3142" s="61"/>
    </row>
    <row r="3143" ht="12.75">
      <c r="N3143" s="61"/>
    </row>
    <row r="3144" ht="12.75">
      <c r="N3144" s="61"/>
    </row>
    <row r="3145" ht="12.75">
      <c r="N3145" s="61"/>
    </row>
    <row r="3146" ht="12.75">
      <c r="N3146" s="61"/>
    </row>
    <row r="3147" ht="12.75">
      <c r="N3147" s="61"/>
    </row>
    <row r="3148" ht="12.75">
      <c r="N3148" s="61"/>
    </row>
    <row r="3149" ht="12.75">
      <c r="N3149" s="61"/>
    </row>
    <row r="3150" ht="12.75">
      <c r="N3150" s="61"/>
    </row>
    <row r="3151" ht="12.75">
      <c r="N3151" s="61"/>
    </row>
    <row r="3152" ht="12.75">
      <c r="N3152" s="61"/>
    </row>
    <row r="3153" ht="12.75">
      <c r="N3153" s="61"/>
    </row>
    <row r="3154" ht="12.75">
      <c r="N3154" s="61"/>
    </row>
    <row r="3155" ht="12.75">
      <c r="N3155" s="61"/>
    </row>
    <row r="3156" ht="12.75">
      <c r="N3156" s="61"/>
    </row>
    <row r="3157" ht="12.75">
      <c r="N3157" s="61"/>
    </row>
    <row r="3158" ht="12.75">
      <c r="N3158" s="61"/>
    </row>
    <row r="3159" ht="12.75">
      <c r="N3159" s="61"/>
    </row>
    <row r="3160" ht="12.75">
      <c r="N3160" s="61"/>
    </row>
    <row r="3161" ht="12.75">
      <c r="N3161" s="61"/>
    </row>
    <row r="3162" ht="12.75">
      <c r="N3162" s="61"/>
    </row>
    <row r="3163" ht="12.75">
      <c r="N3163" s="61"/>
    </row>
    <row r="3164" ht="12.75">
      <c r="N3164" s="61"/>
    </row>
    <row r="3165" ht="12.75">
      <c r="N3165" s="61"/>
    </row>
    <row r="3166" ht="12.75">
      <c r="N3166" s="61"/>
    </row>
    <row r="3167" ht="12.75">
      <c r="N3167" s="61"/>
    </row>
    <row r="3168" ht="12.75">
      <c r="N3168" s="61"/>
    </row>
    <row r="3169" ht="12.75">
      <c r="N3169" s="61"/>
    </row>
    <row r="3170" ht="12.75">
      <c r="N3170" s="61"/>
    </row>
    <row r="3171" ht="12.75">
      <c r="N3171" s="61"/>
    </row>
    <row r="3172" ht="12.75">
      <c r="N3172" s="61"/>
    </row>
    <row r="3173" ht="12.75">
      <c r="N3173" s="61"/>
    </row>
    <row r="3174" ht="12.75">
      <c r="N3174" s="61"/>
    </row>
    <row r="3175" ht="12.75">
      <c r="N3175" s="61"/>
    </row>
    <row r="3176" ht="12.75">
      <c r="N3176" s="61"/>
    </row>
    <row r="3177" ht="12.75">
      <c r="N3177" s="61"/>
    </row>
    <row r="3178" ht="12.75">
      <c r="N3178" s="61"/>
    </row>
    <row r="3179" ht="12.75">
      <c r="N3179" s="61"/>
    </row>
    <row r="3180" ht="12.75">
      <c r="N3180" s="61"/>
    </row>
    <row r="3181" ht="12.75">
      <c r="N3181" s="61"/>
    </row>
    <row r="3182" ht="12.75">
      <c r="N3182" s="61"/>
    </row>
    <row r="3183" ht="12.75">
      <c r="N3183" s="61"/>
    </row>
    <row r="3184" ht="12.75">
      <c r="N3184" s="61"/>
    </row>
    <row r="3185" ht="12.75">
      <c r="N3185" s="61"/>
    </row>
    <row r="3186" ht="12.75">
      <c r="N3186" s="61"/>
    </row>
    <row r="3187" ht="12.75">
      <c r="N3187" s="61"/>
    </row>
    <row r="3188" ht="12.75">
      <c r="N3188" s="61"/>
    </row>
    <row r="3189" ht="12.75">
      <c r="N3189" s="61"/>
    </row>
    <row r="3190" ht="12.75">
      <c r="N3190" s="61"/>
    </row>
    <row r="3191" ht="12.75">
      <c r="N3191" s="61"/>
    </row>
    <row r="3192" ht="12.75">
      <c r="N3192" s="61"/>
    </row>
    <row r="3193" ht="12.75">
      <c r="N3193" s="61"/>
    </row>
    <row r="3194" ht="12.75">
      <c r="N3194" s="61"/>
    </row>
    <row r="3195" ht="12.75">
      <c r="N3195" s="61"/>
    </row>
    <row r="3196" ht="12.75">
      <c r="N3196" s="61"/>
    </row>
    <row r="3197" ht="12.75">
      <c r="N3197" s="61"/>
    </row>
    <row r="3198" ht="12.75">
      <c r="N3198" s="61"/>
    </row>
    <row r="3199" ht="12.75">
      <c r="N3199" s="61"/>
    </row>
    <row r="3200" ht="12.75">
      <c r="N3200" s="61"/>
    </row>
    <row r="3201" ht="12.75">
      <c r="N3201" s="61"/>
    </row>
    <row r="3202" ht="12.75">
      <c r="N3202" s="61"/>
    </row>
    <row r="3203" ht="12.75">
      <c r="N3203" s="61"/>
    </row>
    <row r="3204" ht="12.75">
      <c r="N3204" s="61"/>
    </row>
    <row r="3205" ht="12.75">
      <c r="N3205" s="61"/>
    </row>
    <row r="3206" ht="12.75">
      <c r="N3206" s="61"/>
    </row>
    <row r="3207" ht="12.75">
      <c r="N3207" s="61"/>
    </row>
    <row r="3208" ht="12.75">
      <c r="N3208" s="61"/>
    </row>
    <row r="3209" ht="12.75">
      <c r="N3209" s="61"/>
    </row>
    <row r="3210" ht="12.75">
      <c r="N3210" s="61"/>
    </row>
    <row r="3211" ht="12.75">
      <c r="N3211" s="61"/>
    </row>
    <row r="3212" ht="12.75">
      <c r="N3212" s="61"/>
    </row>
    <row r="3213" ht="12.75">
      <c r="N3213" s="61"/>
    </row>
    <row r="3214" ht="12.75">
      <c r="N3214" s="61"/>
    </row>
    <row r="3215" ht="12.75">
      <c r="N3215" s="61"/>
    </row>
    <row r="3216" ht="12.75">
      <c r="N3216" s="61"/>
    </row>
    <row r="3217" ht="12.75">
      <c r="N3217" s="61"/>
    </row>
    <row r="3218" ht="12.75">
      <c r="N3218" s="61"/>
    </row>
    <row r="3219" ht="12.75">
      <c r="N3219" s="61"/>
    </row>
    <row r="3220" ht="12.75">
      <c r="N3220" s="61"/>
    </row>
    <row r="3221" ht="12.75">
      <c r="N3221" s="61"/>
    </row>
    <row r="3222" ht="12.75">
      <c r="N3222" s="61"/>
    </row>
    <row r="3223" ht="12.75">
      <c r="N3223" s="61"/>
    </row>
    <row r="3224" ht="12.75">
      <c r="N3224" s="61"/>
    </row>
    <row r="3225" ht="12.75">
      <c r="N3225" s="61"/>
    </row>
    <row r="3226" ht="12.75">
      <c r="N3226" s="61"/>
    </row>
    <row r="3227" ht="12.75">
      <c r="N3227" s="61"/>
    </row>
    <row r="3228" ht="12.75">
      <c r="N3228" s="61"/>
    </row>
    <row r="3229" ht="12.75">
      <c r="N3229" s="61"/>
    </row>
    <row r="3230" ht="12.75">
      <c r="N3230" s="61"/>
    </row>
    <row r="3231" ht="12.75">
      <c r="N3231" s="61"/>
    </row>
    <row r="3232" ht="12.75">
      <c r="N3232" s="61"/>
    </row>
    <row r="3233" ht="12.75">
      <c r="N3233" s="61"/>
    </row>
    <row r="3234" ht="12.75">
      <c r="N3234" s="61"/>
    </row>
    <row r="3235" ht="12.75">
      <c r="N3235" s="61"/>
    </row>
    <row r="3236" ht="12.75">
      <c r="N3236" s="61"/>
    </row>
    <row r="3237" ht="12.75">
      <c r="N3237" s="61"/>
    </row>
    <row r="3238" ht="12.75">
      <c r="N3238" s="61"/>
    </row>
    <row r="3239" ht="12.75">
      <c r="N3239" s="61"/>
    </row>
    <row r="3240" ht="12.75">
      <c r="N3240" s="61"/>
    </row>
    <row r="3241" ht="12.75">
      <c r="N3241" s="61"/>
    </row>
    <row r="3242" ht="12.75">
      <c r="N3242" s="61"/>
    </row>
    <row r="3243" ht="12.75">
      <c r="N3243" s="61"/>
    </row>
    <row r="3244" ht="12.75">
      <c r="N3244" s="61"/>
    </row>
    <row r="3245" ht="12.75">
      <c r="N3245" s="61"/>
    </row>
    <row r="3246" ht="12.75">
      <c r="N3246" s="61"/>
    </row>
    <row r="3247" ht="12.75">
      <c r="N3247" s="61"/>
    </row>
    <row r="3248" ht="12.75">
      <c r="N3248" s="61"/>
    </row>
    <row r="3249" ht="12.75">
      <c r="N3249" s="61"/>
    </row>
    <row r="3250" ht="12.75">
      <c r="N3250" s="61"/>
    </row>
    <row r="3251" ht="12.75">
      <c r="N3251" s="61"/>
    </row>
    <row r="3252" ht="12.75">
      <c r="N3252" s="61"/>
    </row>
    <row r="3253" ht="12.75">
      <c r="N3253" s="61"/>
    </row>
    <row r="3254" ht="12.75">
      <c r="N3254" s="61"/>
    </row>
    <row r="3255" ht="12.75">
      <c r="N3255" s="61"/>
    </row>
    <row r="3256" ht="12.75">
      <c r="N3256" s="61"/>
    </row>
    <row r="3257" ht="12.75">
      <c r="N3257" s="61"/>
    </row>
    <row r="3258" ht="12.75">
      <c r="N3258" s="61"/>
    </row>
    <row r="3259" ht="12.75">
      <c r="N3259" s="61"/>
    </row>
    <row r="3260" ht="12.75">
      <c r="N3260" s="61"/>
    </row>
    <row r="3261" ht="12.75">
      <c r="N3261" s="61"/>
    </row>
    <row r="3262" ht="12.75">
      <c r="N3262" s="61"/>
    </row>
    <row r="3263" ht="12.75">
      <c r="N3263" s="61"/>
    </row>
    <row r="3264" ht="12.75">
      <c r="N3264" s="61"/>
    </row>
    <row r="3265" ht="12.75">
      <c r="N3265" s="61"/>
    </row>
    <row r="3266" ht="12.75">
      <c r="N3266" s="61"/>
    </row>
    <row r="3267" ht="12.75">
      <c r="N3267" s="61"/>
    </row>
    <row r="3268" ht="12.75">
      <c r="N3268" s="61"/>
    </row>
    <row r="3269" ht="12.75">
      <c r="N3269" s="61"/>
    </row>
    <row r="3270" ht="12.75">
      <c r="N3270" s="61"/>
    </row>
    <row r="3271" ht="12.75">
      <c r="N3271" s="61"/>
    </row>
    <row r="3272" ht="12.75">
      <c r="N3272" s="61"/>
    </row>
    <row r="3273" ht="12.75">
      <c r="N3273" s="61"/>
    </row>
    <row r="3274" ht="12.75">
      <c r="N3274" s="61"/>
    </row>
    <row r="3275" ht="12.75">
      <c r="N3275" s="61"/>
    </row>
    <row r="3276" ht="12.75">
      <c r="N3276" s="61"/>
    </row>
    <row r="3277" ht="12.75">
      <c r="N3277" s="61"/>
    </row>
    <row r="3278" ht="12.75">
      <c r="N3278" s="61"/>
    </row>
    <row r="3279" ht="12.75">
      <c r="N3279" s="61"/>
    </row>
    <row r="3280" ht="12.75">
      <c r="N3280" s="61"/>
    </row>
    <row r="3281" ht="12.75">
      <c r="N3281" s="61"/>
    </row>
    <row r="3282" ht="12.75">
      <c r="N3282" s="61"/>
    </row>
    <row r="3283" ht="12.75">
      <c r="N3283" s="61"/>
    </row>
    <row r="3284" ht="12.75">
      <c r="N3284" s="61"/>
    </row>
    <row r="3285" ht="12.75">
      <c r="N3285" s="61"/>
    </row>
    <row r="3286" ht="12.75">
      <c r="N3286" s="61"/>
    </row>
    <row r="3287" ht="12.75">
      <c r="N3287" s="61"/>
    </row>
    <row r="3288" ht="12.75">
      <c r="N3288" s="61"/>
    </row>
    <row r="3289" ht="12.75">
      <c r="N3289" s="61"/>
    </row>
    <row r="3290" ht="12.75">
      <c r="N3290" s="61"/>
    </row>
    <row r="3291" ht="12.75">
      <c r="N3291" s="61"/>
    </row>
    <row r="3292" ht="12.75">
      <c r="N3292" s="61"/>
    </row>
    <row r="3293" ht="12.75">
      <c r="N3293" s="61"/>
    </row>
    <row r="3294" ht="12.75">
      <c r="N3294" s="61"/>
    </row>
    <row r="3295" ht="12.75">
      <c r="N3295" s="61"/>
    </row>
    <row r="3296" ht="12.75">
      <c r="N3296" s="61"/>
    </row>
    <row r="3297" ht="12.75">
      <c r="N3297" s="61"/>
    </row>
    <row r="3298" ht="12.75">
      <c r="N3298" s="61"/>
    </row>
    <row r="3299" ht="12.75">
      <c r="N3299" s="61"/>
    </row>
    <row r="3300" ht="12.75">
      <c r="N3300" s="61"/>
    </row>
    <row r="3301" ht="12.75">
      <c r="N3301" s="61"/>
    </row>
    <row r="3302" ht="12.75">
      <c r="N3302" s="61"/>
    </row>
    <row r="3303" ht="12.75">
      <c r="N3303" s="61"/>
    </row>
    <row r="3304" ht="12.75">
      <c r="N3304" s="61"/>
    </row>
    <row r="3305" ht="12.75">
      <c r="N3305" s="61"/>
    </row>
    <row r="3306" ht="12.75">
      <c r="N3306" s="61"/>
    </row>
    <row r="3307" ht="12.75">
      <c r="N3307" s="61"/>
    </row>
    <row r="3308" ht="12.75">
      <c r="N3308" s="61"/>
    </row>
    <row r="3309" ht="12.75">
      <c r="N3309" s="61"/>
    </row>
    <row r="3310" ht="12.75">
      <c r="N3310" s="61"/>
    </row>
    <row r="3311" ht="12.75">
      <c r="N3311" s="61"/>
    </row>
    <row r="3312" ht="12.75">
      <c r="N3312" s="61"/>
    </row>
    <row r="3313" ht="12.75">
      <c r="N3313" s="61"/>
    </row>
    <row r="3314" ht="12.75">
      <c r="N3314" s="61"/>
    </row>
    <row r="3315" ht="12.75">
      <c r="N3315" s="61"/>
    </row>
    <row r="3316" ht="12.75">
      <c r="N3316" s="61"/>
    </row>
    <row r="3317" ht="12.75">
      <c r="N3317" s="61"/>
    </row>
    <row r="3318" ht="12.75">
      <c r="N3318" s="61"/>
    </row>
    <row r="3319" ht="12.75">
      <c r="N3319" s="61"/>
    </row>
    <row r="3320" ht="12.75">
      <c r="N3320" s="61"/>
    </row>
    <row r="3321" ht="12.75">
      <c r="N3321" s="61"/>
    </row>
    <row r="3322" ht="12.75">
      <c r="N3322" s="61"/>
    </row>
    <row r="3323" ht="12.75">
      <c r="N3323" s="61"/>
    </row>
    <row r="3324" ht="12.75">
      <c r="N3324" s="61"/>
    </row>
    <row r="3325" ht="12.75">
      <c r="N3325" s="61"/>
    </row>
    <row r="3326" ht="12.75">
      <c r="N3326" s="61"/>
    </row>
    <row r="3327" ht="12.75">
      <c r="N3327" s="61"/>
    </row>
    <row r="3328" ht="12.75">
      <c r="N3328" s="61"/>
    </row>
    <row r="3329" ht="12.75">
      <c r="N3329" s="61"/>
    </row>
    <row r="3330" ht="12.75">
      <c r="N3330" s="61"/>
    </row>
    <row r="3331" ht="12.75">
      <c r="N3331" s="61"/>
    </row>
    <row r="3332" ht="12.75">
      <c r="N3332" s="61"/>
    </row>
    <row r="3333" ht="12.75">
      <c r="N3333" s="61"/>
    </row>
    <row r="3334" ht="12.75">
      <c r="N3334" s="61"/>
    </row>
    <row r="3335" ht="12.75">
      <c r="N3335" s="61"/>
    </row>
    <row r="3336" ht="12.75">
      <c r="N3336" s="61"/>
    </row>
    <row r="3337" ht="12.75">
      <c r="N3337" s="61"/>
    </row>
    <row r="3338" ht="12.75">
      <c r="N3338" s="61"/>
    </row>
    <row r="3339" ht="12.75">
      <c r="N3339" s="61"/>
    </row>
    <row r="3340" ht="12.75">
      <c r="N3340" s="61"/>
    </row>
    <row r="3341" ht="12.75">
      <c r="N3341" s="61"/>
    </row>
    <row r="3342" ht="12.75">
      <c r="N3342" s="61"/>
    </row>
    <row r="3343" ht="12.75">
      <c r="N3343" s="61"/>
    </row>
    <row r="3344" ht="12.75">
      <c r="N3344" s="61"/>
    </row>
    <row r="3345" ht="12.75">
      <c r="N3345" s="61"/>
    </row>
    <row r="3346" ht="12.75">
      <c r="N3346" s="61"/>
    </row>
    <row r="3347" ht="12.75">
      <c r="N3347" s="61"/>
    </row>
    <row r="3348" ht="12.75">
      <c r="N3348" s="61"/>
    </row>
    <row r="3349" ht="12.75">
      <c r="N3349" s="61"/>
    </row>
    <row r="3350" ht="12.75">
      <c r="N3350" s="61"/>
    </row>
    <row r="3351" ht="12.75">
      <c r="N3351" s="61"/>
    </row>
    <row r="3352" ht="12.75">
      <c r="N3352" s="61"/>
    </row>
    <row r="3353" ht="12.75">
      <c r="N3353" s="61"/>
    </row>
    <row r="3354" ht="12.75">
      <c r="N3354" s="61"/>
    </row>
    <row r="3355" ht="12.75">
      <c r="N3355" s="61"/>
    </row>
    <row r="3356" ht="12.75">
      <c r="N3356" s="61"/>
    </row>
    <row r="3357" ht="12.75">
      <c r="N3357" s="61"/>
    </row>
    <row r="3358" ht="12.75">
      <c r="N3358" s="61"/>
    </row>
    <row r="3359" ht="12.75">
      <c r="N3359" s="61"/>
    </row>
    <row r="3360" ht="12.75">
      <c r="N3360" s="61"/>
    </row>
    <row r="3361" ht="12.75">
      <c r="N3361" s="61"/>
    </row>
    <row r="3362" ht="12.75">
      <c r="N3362" s="61"/>
    </row>
    <row r="3363" ht="12.75">
      <c r="N3363" s="61"/>
    </row>
    <row r="3364" ht="12.75">
      <c r="N3364" s="61"/>
    </row>
    <row r="3365" ht="12.75">
      <c r="N3365" s="61"/>
    </row>
    <row r="3366" ht="12.75">
      <c r="N3366" s="61"/>
    </row>
    <row r="3367" ht="12.75">
      <c r="N3367" s="61"/>
    </row>
    <row r="3368" ht="12.75">
      <c r="N3368" s="61"/>
    </row>
    <row r="3369" ht="12.75">
      <c r="N3369" s="61"/>
    </row>
    <row r="3370" ht="12.75">
      <c r="N3370" s="61"/>
    </row>
    <row r="3371" ht="12.75">
      <c r="N3371" s="61"/>
    </row>
    <row r="3372" ht="12.75">
      <c r="N3372" s="61"/>
    </row>
    <row r="3373" ht="12.75">
      <c r="N3373" s="61"/>
    </row>
    <row r="3374" ht="12.75">
      <c r="N3374" s="61"/>
    </row>
    <row r="3375" ht="12.75">
      <c r="N3375" s="61"/>
    </row>
    <row r="3376" ht="12.75">
      <c r="N3376" s="61"/>
    </row>
    <row r="3377" ht="12.75">
      <c r="N3377" s="61"/>
    </row>
    <row r="3378" ht="12.75">
      <c r="N3378" s="61"/>
    </row>
    <row r="3379" ht="12.75">
      <c r="N3379" s="61"/>
    </row>
    <row r="3380" ht="12.75">
      <c r="N3380" s="61"/>
    </row>
    <row r="3381" ht="12.75">
      <c r="N3381" s="61"/>
    </row>
    <row r="3382" ht="12.75">
      <c r="N3382" s="61"/>
    </row>
    <row r="3383" ht="12.75">
      <c r="N3383" s="61"/>
    </row>
    <row r="3384" ht="12.75">
      <c r="N3384" s="61"/>
    </row>
    <row r="3385" ht="12.75">
      <c r="N3385" s="61"/>
    </row>
    <row r="3386" ht="12.75">
      <c r="N3386" s="61"/>
    </row>
    <row r="3387" ht="12.75">
      <c r="N3387" s="61"/>
    </row>
    <row r="3388" ht="12.75">
      <c r="N3388" s="61"/>
    </row>
    <row r="3389" ht="12.75">
      <c r="N3389" s="61"/>
    </row>
    <row r="3390" ht="12.75">
      <c r="N3390" s="61"/>
    </row>
    <row r="3391" ht="12.75">
      <c r="N3391" s="61"/>
    </row>
    <row r="3392" ht="12.75">
      <c r="N3392" s="61"/>
    </row>
    <row r="3393" ht="12.75">
      <c r="N3393" s="61"/>
    </row>
    <row r="3394" ht="12.75">
      <c r="N3394" s="61"/>
    </row>
    <row r="3395" ht="12.75">
      <c r="N3395" s="61"/>
    </row>
    <row r="3396" ht="12.75">
      <c r="N3396" s="61"/>
    </row>
    <row r="3397" ht="12.75">
      <c r="N3397" s="61"/>
    </row>
    <row r="3398" ht="12.75">
      <c r="N3398" s="61"/>
    </row>
    <row r="3399" ht="12.75">
      <c r="N3399" s="61"/>
    </row>
    <row r="3400" ht="12.75">
      <c r="N3400" s="61"/>
    </row>
    <row r="3401" ht="12.75">
      <c r="N3401" s="61"/>
    </row>
    <row r="3402" ht="12.75">
      <c r="N3402" s="61"/>
    </row>
    <row r="3403" ht="12.75">
      <c r="N3403" s="61"/>
    </row>
    <row r="3404" ht="12.75">
      <c r="N3404" s="61"/>
    </row>
    <row r="3405" ht="12.75">
      <c r="N3405" s="61"/>
    </row>
    <row r="3406" ht="12.75">
      <c r="N3406" s="61"/>
    </row>
    <row r="3407" ht="12.75">
      <c r="N3407" s="61"/>
    </row>
    <row r="3408" ht="12.75">
      <c r="N3408" s="61"/>
    </row>
    <row r="3409" ht="12.75">
      <c r="N3409" s="61"/>
    </row>
    <row r="3410" ht="12.75">
      <c r="N3410" s="61"/>
    </row>
    <row r="3411" ht="12.75">
      <c r="N3411" s="61"/>
    </row>
    <row r="3412" ht="12.75">
      <c r="N3412" s="61"/>
    </row>
    <row r="3413" ht="12.75">
      <c r="N3413" s="61"/>
    </row>
    <row r="3414" ht="12.75">
      <c r="N3414" s="61"/>
    </row>
    <row r="3415" ht="12.75">
      <c r="N3415" s="61"/>
    </row>
    <row r="3416" ht="12.75">
      <c r="N3416" s="61"/>
    </row>
    <row r="3417" ht="12.75">
      <c r="N3417" s="61"/>
    </row>
    <row r="3418" ht="12.75">
      <c r="N3418" s="61"/>
    </row>
    <row r="3419" ht="12.75">
      <c r="N3419" s="61"/>
    </row>
    <row r="3420" ht="12.75">
      <c r="N3420" s="61"/>
    </row>
    <row r="3421" ht="12.75">
      <c r="N3421" s="61"/>
    </row>
    <row r="3422" ht="12.75">
      <c r="N3422" s="61"/>
    </row>
    <row r="3423" ht="12.75">
      <c r="N3423" s="61"/>
    </row>
    <row r="3424" ht="12.75">
      <c r="N3424" s="61"/>
    </row>
    <row r="3425" ht="12.75">
      <c r="N3425" s="61"/>
    </row>
    <row r="3426" ht="12.75">
      <c r="N3426" s="61"/>
    </row>
    <row r="3427" ht="12.75">
      <c r="N3427" s="61"/>
    </row>
    <row r="3428" ht="12.75">
      <c r="N3428" s="61"/>
    </row>
    <row r="3429" ht="12.75">
      <c r="N3429" s="61"/>
    </row>
    <row r="3430" ht="12.75">
      <c r="N3430" s="61"/>
    </row>
    <row r="3431" ht="12.75">
      <c r="N3431" s="61"/>
    </row>
    <row r="3432" ht="12.75">
      <c r="N3432" s="61"/>
    </row>
    <row r="3433" ht="12.75">
      <c r="N3433" s="61"/>
    </row>
    <row r="3434" ht="12.75">
      <c r="N3434" s="61"/>
    </row>
    <row r="3435" ht="12.75">
      <c r="N3435" s="61"/>
    </row>
    <row r="3436" ht="12.75">
      <c r="N3436" s="61"/>
    </row>
    <row r="3437" ht="12.75">
      <c r="N3437" s="61"/>
    </row>
    <row r="3438" ht="12.75">
      <c r="N3438" s="61"/>
    </row>
    <row r="3439" ht="12.75">
      <c r="N3439" s="61"/>
    </row>
    <row r="3440" ht="12.75">
      <c r="N3440" s="61"/>
    </row>
    <row r="3441" ht="12.75">
      <c r="N3441" s="61"/>
    </row>
    <row r="3442" ht="12.75">
      <c r="N3442" s="61"/>
    </row>
    <row r="3443" ht="12.75">
      <c r="N3443" s="61"/>
    </row>
    <row r="3444" ht="12.75">
      <c r="N3444" s="61"/>
    </row>
    <row r="3445" ht="12.75">
      <c r="N3445" s="61"/>
    </row>
    <row r="3446" ht="12.75">
      <c r="N3446" s="61"/>
    </row>
    <row r="3447" ht="12.75">
      <c r="N3447" s="61"/>
    </row>
    <row r="3448" ht="12.75">
      <c r="N3448" s="61"/>
    </row>
    <row r="3449" ht="12.75">
      <c r="N3449" s="61"/>
    </row>
    <row r="3450" ht="12.75">
      <c r="N3450" s="61"/>
    </row>
    <row r="3451" ht="12.75">
      <c r="N3451" s="61"/>
    </row>
    <row r="3452" ht="12.75">
      <c r="N3452" s="61"/>
    </row>
    <row r="3453" ht="12.75">
      <c r="N3453" s="61"/>
    </row>
    <row r="3454" ht="12.75">
      <c r="N3454" s="61"/>
    </row>
    <row r="3455" ht="12.75">
      <c r="N3455" s="61"/>
    </row>
    <row r="3456" ht="12.75">
      <c r="N3456" s="61"/>
    </row>
    <row r="3457" ht="12.75">
      <c r="N3457" s="61"/>
    </row>
    <row r="3458" ht="12.75">
      <c r="N3458" s="61"/>
    </row>
    <row r="3459" ht="12.75">
      <c r="N3459" s="61"/>
    </row>
    <row r="3460" ht="12.75">
      <c r="N3460" s="61"/>
    </row>
    <row r="3461" ht="12.75">
      <c r="N3461" s="61"/>
    </row>
    <row r="3462" ht="12.75">
      <c r="N3462" s="61"/>
    </row>
    <row r="3463" ht="12.75">
      <c r="N3463" s="61"/>
    </row>
    <row r="3464" ht="12.75">
      <c r="N3464" s="61"/>
    </row>
    <row r="3465" ht="12.75">
      <c r="N3465" s="61"/>
    </row>
    <row r="3466" ht="12.75">
      <c r="N3466" s="61"/>
    </row>
    <row r="3467" ht="12.75">
      <c r="N3467" s="61"/>
    </row>
    <row r="3468" ht="12.75">
      <c r="N3468" s="61"/>
    </row>
    <row r="3469" ht="12.75">
      <c r="N3469" s="61"/>
    </row>
    <row r="3470" ht="12.75">
      <c r="N3470" s="61"/>
    </row>
    <row r="3471" ht="12.75">
      <c r="N3471" s="61"/>
    </row>
    <row r="3472" ht="12.75">
      <c r="N3472" s="61"/>
    </row>
    <row r="3473" ht="12.75">
      <c r="N3473" s="61"/>
    </row>
    <row r="3474" ht="12.75">
      <c r="N3474" s="61"/>
    </row>
    <row r="3475" ht="12.75">
      <c r="N3475" s="61"/>
    </row>
    <row r="3476" ht="12.75">
      <c r="N3476" s="61"/>
    </row>
    <row r="3477" ht="12.75">
      <c r="N3477" s="61"/>
    </row>
    <row r="3478" ht="12.75">
      <c r="N3478" s="61"/>
    </row>
    <row r="3479" ht="12.75">
      <c r="N3479" s="61"/>
    </row>
    <row r="3480" ht="12.75">
      <c r="N3480" s="61"/>
    </row>
    <row r="3481" ht="12.75">
      <c r="N3481" s="61"/>
    </row>
    <row r="3482" ht="12.75">
      <c r="N3482" s="61"/>
    </row>
    <row r="3483" ht="12.75">
      <c r="N3483" s="61"/>
    </row>
    <row r="3484" ht="12.75">
      <c r="N3484" s="61"/>
    </row>
    <row r="3485" ht="12.75">
      <c r="N3485" s="61"/>
    </row>
    <row r="3486" ht="12.75">
      <c r="N3486" s="61"/>
    </row>
    <row r="3487" ht="12.75">
      <c r="N3487" s="61"/>
    </row>
    <row r="3488" ht="12.75">
      <c r="N3488" s="61"/>
    </row>
    <row r="3489" ht="12.75">
      <c r="N3489" s="61"/>
    </row>
    <row r="3490" ht="12.75">
      <c r="N3490" s="61"/>
    </row>
    <row r="3491" ht="12.75">
      <c r="N3491" s="61"/>
    </row>
    <row r="3492" ht="12.75">
      <c r="N3492" s="61"/>
    </row>
    <row r="3493" ht="12.75">
      <c r="N3493" s="61"/>
    </row>
    <row r="3494" ht="12.75">
      <c r="N3494" s="61"/>
    </row>
    <row r="3495" ht="12.75">
      <c r="N3495" s="61"/>
    </row>
    <row r="3496" ht="12.75">
      <c r="N3496" s="61"/>
    </row>
    <row r="3497" ht="12.75">
      <c r="N3497" s="61"/>
    </row>
    <row r="3498" ht="12.75">
      <c r="N3498" s="61"/>
    </row>
    <row r="3499" ht="12.75">
      <c r="N3499" s="61"/>
    </row>
    <row r="3500" ht="12.75">
      <c r="N3500" s="61"/>
    </row>
    <row r="3501" ht="12.75">
      <c r="N3501" s="61"/>
    </row>
    <row r="3502" ht="12.75">
      <c r="N3502" s="61"/>
    </row>
    <row r="3503" ht="12.75">
      <c r="N3503" s="61"/>
    </row>
    <row r="3504" ht="12.75">
      <c r="N3504" s="61"/>
    </row>
    <row r="3505" ht="12.75">
      <c r="N3505" s="61"/>
    </row>
    <row r="3506" ht="12.75">
      <c r="N3506" s="61"/>
    </row>
    <row r="3507" ht="12.75">
      <c r="N3507" s="61"/>
    </row>
    <row r="3508" ht="12.75">
      <c r="N3508" s="61"/>
    </row>
    <row r="3509" ht="12.75">
      <c r="N3509" s="61"/>
    </row>
    <row r="3510" ht="12.75">
      <c r="N3510" s="61"/>
    </row>
    <row r="3511" ht="12.75">
      <c r="N3511" s="61"/>
    </row>
    <row r="3512" ht="12.75">
      <c r="N3512" s="61"/>
    </row>
    <row r="3513" ht="12.75">
      <c r="N3513" s="61"/>
    </row>
    <row r="3514" ht="12.75">
      <c r="N3514" s="61"/>
    </row>
    <row r="3515" ht="12.75">
      <c r="N3515" s="61"/>
    </row>
    <row r="3516" ht="12.75">
      <c r="N3516" s="61"/>
    </row>
    <row r="3517" ht="12.75">
      <c r="N3517" s="61"/>
    </row>
    <row r="3518" ht="12.75">
      <c r="N3518" s="61"/>
    </row>
    <row r="3519" ht="12.75">
      <c r="N3519" s="61"/>
    </row>
    <row r="3520" ht="12.75">
      <c r="N3520" s="61"/>
    </row>
    <row r="3521" ht="12.75">
      <c r="N3521" s="61"/>
    </row>
    <row r="3522" ht="12.75">
      <c r="N3522" s="61"/>
    </row>
    <row r="3523" ht="12.75">
      <c r="N3523" s="61"/>
    </row>
    <row r="3524" ht="12.75">
      <c r="N3524" s="61"/>
    </row>
    <row r="3525" ht="12.75">
      <c r="N3525" s="61"/>
    </row>
    <row r="3526" ht="12.75">
      <c r="N3526" s="61"/>
    </row>
    <row r="3527" ht="12.75">
      <c r="N3527" s="61"/>
    </row>
    <row r="3528" ht="12.75">
      <c r="N3528" s="61"/>
    </row>
    <row r="3529" ht="12.75">
      <c r="N3529" s="61"/>
    </row>
    <row r="3530" ht="12.75">
      <c r="N3530" s="61"/>
    </row>
    <row r="3531" ht="12.75">
      <c r="N3531" s="61"/>
    </row>
    <row r="3532" ht="12.75">
      <c r="N3532" s="61"/>
    </row>
    <row r="3533" ht="12.75">
      <c r="N3533" s="61"/>
    </row>
    <row r="3534" ht="12.75">
      <c r="N3534" s="61"/>
    </row>
    <row r="3535" ht="12.75">
      <c r="N3535" s="61"/>
    </row>
    <row r="3536" ht="12.75">
      <c r="N3536" s="61"/>
    </row>
    <row r="3537" ht="12.75">
      <c r="N3537" s="61"/>
    </row>
    <row r="3538" ht="12.75">
      <c r="N3538" s="61"/>
    </row>
    <row r="3539" ht="12.75">
      <c r="N3539" s="61"/>
    </row>
    <row r="3540" ht="12.75">
      <c r="N3540" s="61"/>
    </row>
    <row r="3541" ht="12.75">
      <c r="N3541" s="61"/>
    </row>
    <row r="3542" ht="12.75">
      <c r="N3542" s="61"/>
    </row>
    <row r="3543" ht="12.75">
      <c r="N3543" s="61"/>
    </row>
    <row r="3544" ht="12.75">
      <c r="N3544" s="61"/>
    </row>
    <row r="3545" ht="12.75">
      <c r="N3545" s="61"/>
    </row>
    <row r="3546" ht="12.75">
      <c r="N3546" s="61"/>
    </row>
    <row r="3547" ht="12.75">
      <c r="N3547" s="61"/>
    </row>
    <row r="3548" ht="12.75">
      <c r="N3548" s="61"/>
    </row>
    <row r="3549" ht="12.75">
      <c r="N3549" s="61"/>
    </row>
    <row r="3550" ht="12.75">
      <c r="N3550" s="61"/>
    </row>
    <row r="3551" ht="12.75">
      <c r="N3551" s="61"/>
    </row>
    <row r="3552" ht="12.75">
      <c r="N3552" s="61"/>
    </row>
    <row r="3553" ht="12.75">
      <c r="N3553" s="61"/>
    </row>
    <row r="3554" ht="12.75">
      <c r="N3554" s="61"/>
    </row>
    <row r="3555" ht="12.75">
      <c r="N3555" s="61"/>
    </row>
    <row r="3556" ht="12.75">
      <c r="N3556" s="61"/>
    </row>
    <row r="3557" ht="12.75">
      <c r="N3557" s="61"/>
    </row>
    <row r="3558" ht="12.75">
      <c r="N3558" s="61"/>
    </row>
    <row r="3559" ht="12.75">
      <c r="N3559" s="61"/>
    </row>
    <row r="3560" ht="12.75">
      <c r="N3560" s="61"/>
    </row>
    <row r="3561" ht="12.75">
      <c r="N3561" s="61"/>
    </row>
    <row r="3562" ht="12.75">
      <c r="N3562" s="61"/>
    </row>
    <row r="3563" ht="12.75">
      <c r="N3563" s="61"/>
    </row>
    <row r="3564" ht="12.75">
      <c r="N3564" s="61"/>
    </row>
    <row r="3565" ht="12.75">
      <c r="N3565" s="61"/>
    </row>
    <row r="3566" ht="12.75">
      <c r="N3566" s="61"/>
    </row>
    <row r="3567" ht="12.75">
      <c r="N3567" s="61"/>
    </row>
    <row r="3568" ht="12.75">
      <c r="N3568" s="61"/>
    </row>
    <row r="3569" ht="12.75">
      <c r="N3569" s="61"/>
    </row>
    <row r="3570" ht="12.75">
      <c r="N3570" s="61"/>
    </row>
    <row r="3571" ht="12.75">
      <c r="N3571" s="61"/>
    </row>
    <row r="3572" ht="12.75">
      <c r="N3572" s="61"/>
    </row>
    <row r="3573" ht="12.75">
      <c r="N3573" s="61"/>
    </row>
    <row r="3574" ht="12.75">
      <c r="N3574" s="61"/>
    </row>
    <row r="3575" ht="12.75">
      <c r="N3575" s="61"/>
    </row>
    <row r="3576" ht="12.75">
      <c r="N3576" s="61"/>
    </row>
    <row r="3577" ht="12.75">
      <c r="N3577" s="61"/>
    </row>
    <row r="3578" ht="12.75">
      <c r="N3578" s="61"/>
    </row>
    <row r="3579" ht="12.75">
      <c r="N3579" s="61"/>
    </row>
    <row r="3580" ht="12.75">
      <c r="N3580" s="61"/>
    </row>
    <row r="3581" ht="12.75">
      <c r="N3581" s="61"/>
    </row>
    <row r="3582" ht="12.75">
      <c r="N3582" s="61"/>
    </row>
    <row r="3583" ht="12.75">
      <c r="N3583" s="61"/>
    </row>
    <row r="3584" ht="12.75">
      <c r="N3584" s="61"/>
    </row>
    <row r="3585" ht="12.75">
      <c r="N3585" s="61"/>
    </row>
    <row r="3586" ht="12.75">
      <c r="N3586" s="61"/>
    </row>
    <row r="3587" ht="12.75">
      <c r="N3587" s="61"/>
    </row>
    <row r="3588" ht="12.75">
      <c r="N3588" s="61"/>
    </row>
    <row r="3589" ht="12.75">
      <c r="N3589" s="61"/>
    </row>
    <row r="3590" ht="12.75">
      <c r="N3590" s="61"/>
    </row>
    <row r="3591" ht="12.75">
      <c r="N3591" s="61"/>
    </row>
    <row r="3592" ht="12.75">
      <c r="N3592" s="61"/>
    </row>
    <row r="3593" ht="12.75">
      <c r="N3593" s="61"/>
    </row>
    <row r="3594" ht="12.75">
      <c r="N3594" s="61"/>
    </row>
    <row r="3595" ht="12.75">
      <c r="N3595" s="61"/>
    </row>
    <row r="3596" ht="12.75">
      <c r="N3596" s="61"/>
    </row>
    <row r="3597" ht="12.75">
      <c r="N3597" s="61"/>
    </row>
    <row r="3598" ht="12.75">
      <c r="N3598" s="61"/>
    </row>
    <row r="3599" ht="12.75">
      <c r="N3599" s="61"/>
    </row>
    <row r="3600" ht="12.75">
      <c r="N3600" s="61"/>
    </row>
    <row r="3601" ht="12.75">
      <c r="N3601" s="61"/>
    </row>
    <row r="3602" ht="12.75">
      <c r="N3602" s="61"/>
    </row>
    <row r="3603" ht="12.75">
      <c r="N3603" s="61"/>
    </row>
    <row r="3604" ht="12.75">
      <c r="N3604" s="61"/>
    </row>
    <row r="3605" ht="12.75">
      <c r="N3605" s="61"/>
    </row>
    <row r="3606" ht="12.75">
      <c r="N3606" s="61"/>
    </row>
    <row r="3607" ht="12.75">
      <c r="N3607" s="61"/>
    </row>
    <row r="3608" ht="12.75">
      <c r="N3608" s="61"/>
    </row>
    <row r="3609" ht="12.75">
      <c r="N3609" s="61"/>
    </row>
    <row r="3610" ht="12.75">
      <c r="N3610" s="61"/>
    </row>
    <row r="3611" ht="12.75">
      <c r="N3611" s="61"/>
    </row>
    <row r="3612" ht="12.75">
      <c r="N3612" s="61"/>
    </row>
    <row r="3613" ht="12.75">
      <c r="N3613" s="61"/>
    </row>
    <row r="3614" ht="12.75">
      <c r="N3614" s="61"/>
    </row>
    <row r="3615" ht="12.75">
      <c r="N3615" s="61"/>
    </row>
    <row r="3616" ht="12.75">
      <c r="N3616" s="61"/>
    </row>
    <row r="3617" ht="12.75">
      <c r="N3617" s="61"/>
    </row>
    <row r="3618" ht="12.75">
      <c r="N3618" s="61"/>
    </row>
    <row r="3619" ht="12.75">
      <c r="N3619" s="61"/>
    </row>
    <row r="3620" ht="12.75">
      <c r="N3620" s="61"/>
    </row>
    <row r="3621" ht="12.75">
      <c r="N3621" s="61"/>
    </row>
    <row r="3622" ht="12.75">
      <c r="N3622" s="61"/>
    </row>
    <row r="3623" ht="12.75">
      <c r="N3623" s="61"/>
    </row>
    <row r="3624" ht="12.75">
      <c r="N3624" s="61"/>
    </row>
    <row r="3625" ht="12.75">
      <c r="N3625" s="61"/>
    </row>
    <row r="3626" ht="12.75">
      <c r="N3626" s="61"/>
    </row>
    <row r="3627" ht="12.75">
      <c r="N3627" s="61"/>
    </row>
    <row r="3628" ht="12.75">
      <c r="N3628" s="61"/>
    </row>
    <row r="3629" ht="12.75">
      <c r="N3629" s="61"/>
    </row>
    <row r="3630" ht="12.75">
      <c r="N3630" s="61"/>
    </row>
    <row r="3631" ht="12.75">
      <c r="N3631" s="61"/>
    </row>
    <row r="3632" ht="12.75">
      <c r="N3632" s="61"/>
    </row>
    <row r="3633" ht="12.75">
      <c r="N3633" s="61"/>
    </row>
    <row r="3634" ht="12.75">
      <c r="N3634" s="61"/>
    </row>
    <row r="3635" ht="12.75">
      <c r="N3635" s="61"/>
    </row>
    <row r="3636" ht="12.75">
      <c r="N3636" s="61"/>
    </row>
    <row r="3637" ht="12.75">
      <c r="N3637" s="61"/>
    </row>
    <row r="3638" ht="12.75">
      <c r="N3638" s="61"/>
    </row>
    <row r="3639" ht="12.75">
      <c r="N3639" s="61"/>
    </row>
    <row r="3640" ht="12.75">
      <c r="N3640" s="61"/>
    </row>
    <row r="3641" ht="12.75">
      <c r="N3641" s="61"/>
    </row>
    <row r="3642" ht="12.75">
      <c r="N3642" s="61"/>
    </row>
    <row r="3643" ht="12.75">
      <c r="N3643" s="61"/>
    </row>
    <row r="3644" ht="12.75">
      <c r="N3644" s="61"/>
    </row>
    <row r="3645" ht="12.75">
      <c r="N3645" s="61"/>
    </row>
    <row r="3646" ht="12.75">
      <c r="N3646" s="61"/>
    </row>
    <row r="3647" ht="12.75">
      <c r="N3647" s="61"/>
    </row>
    <row r="3648" ht="12.75">
      <c r="N3648" s="61"/>
    </row>
    <row r="3649" ht="12.75">
      <c r="N3649" s="61"/>
    </row>
    <row r="3650" ht="12.75">
      <c r="N3650" s="61"/>
    </row>
    <row r="3651" ht="12.75">
      <c r="N3651" s="61"/>
    </row>
    <row r="3652" ht="12.75">
      <c r="N3652" s="61"/>
    </row>
    <row r="3653" ht="12.75">
      <c r="N3653" s="61"/>
    </row>
    <row r="3654" ht="12.75">
      <c r="N3654" s="61"/>
    </row>
    <row r="3655" ht="12.75">
      <c r="N3655" s="61"/>
    </row>
    <row r="3656" ht="12.75">
      <c r="N3656" s="61"/>
    </row>
    <row r="3657" ht="12.75">
      <c r="N3657" s="61"/>
    </row>
    <row r="3658" ht="12.75">
      <c r="N3658" s="61"/>
    </row>
    <row r="3659" ht="12.75">
      <c r="N3659" s="61"/>
    </row>
    <row r="3660" ht="12.75">
      <c r="N3660" s="61"/>
    </row>
    <row r="3661" ht="12.75">
      <c r="N3661" s="61"/>
    </row>
    <row r="3662" ht="12.75">
      <c r="N3662" s="61"/>
    </row>
    <row r="3663" ht="12.75">
      <c r="N3663" s="61"/>
    </row>
    <row r="3664" ht="12.75">
      <c r="N3664" s="61"/>
    </row>
    <row r="3665" ht="12.75">
      <c r="N3665" s="61"/>
    </row>
    <row r="3666" ht="12.75">
      <c r="N3666" s="61"/>
    </row>
    <row r="3667" ht="12.75">
      <c r="N3667" s="61"/>
    </row>
    <row r="3668" ht="12.75">
      <c r="N3668" s="61"/>
    </row>
    <row r="3669" ht="12.75">
      <c r="N3669" s="61"/>
    </row>
    <row r="3670" ht="12.75">
      <c r="N3670" s="61"/>
    </row>
    <row r="3671" ht="12.75">
      <c r="N3671" s="61"/>
    </row>
    <row r="3672" ht="12.75">
      <c r="N3672" s="61"/>
    </row>
    <row r="3673" ht="12.75">
      <c r="N3673" s="61"/>
    </row>
    <row r="3674" ht="12.75">
      <c r="N3674" s="61"/>
    </row>
    <row r="3675" ht="12.75">
      <c r="N3675" s="61"/>
    </row>
    <row r="3676" ht="12.75">
      <c r="N3676" s="61"/>
    </row>
    <row r="3677" ht="12.75">
      <c r="N3677" s="61"/>
    </row>
    <row r="3678" ht="12.75">
      <c r="N3678" s="61"/>
    </row>
    <row r="3679" ht="12.75">
      <c r="N3679" s="61"/>
    </row>
    <row r="3680" ht="12.75">
      <c r="N3680" s="61"/>
    </row>
    <row r="3681" ht="12.75">
      <c r="N3681" s="61"/>
    </row>
    <row r="3682" ht="12.75">
      <c r="N3682" s="61"/>
    </row>
    <row r="3683" ht="12.75">
      <c r="N3683" s="61"/>
    </row>
    <row r="3684" ht="12.75">
      <c r="N3684" s="61"/>
    </row>
    <row r="3685" ht="12.75">
      <c r="N3685" s="61"/>
    </row>
    <row r="3686" ht="12.75">
      <c r="N3686" s="61"/>
    </row>
    <row r="3687" ht="12.75">
      <c r="N3687" s="61"/>
    </row>
    <row r="3688" ht="12.75">
      <c r="N3688" s="61"/>
    </row>
    <row r="3689" ht="12.75">
      <c r="N3689" s="61"/>
    </row>
    <row r="3690" ht="12.75">
      <c r="N3690" s="61"/>
    </row>
    <row r="3691" ht="12.75">
      <c r="N3691" s="61"/>
    </row>
    <row r="3692" ht="12.75">
      <c r="N3692" s="61"/>
    </row>
    <row r="3693" ht="12.75">
      <c r="N3693" s="61"/>
    </row>
    <row r="3694" ht="12.75">
      <c r="N3694" s="61"/>
    </row>
    <row r="3695" ht="12.75">
      <c r="N3695" s="61"/>
    </row>
    <row r="3696" ht="12.75">
      <c r="N3696" s="61"/>
    </row>
    <row r="3697" ht="12.75">
      <c r="N3697" s="61"/>
    </row>
    <row r="3698" ht="12.75">
      <c r="N3698" s="61"/>
    </row>
    <row r="3699" ht="12.75">
      <c r="N3699" s="61"/>
    </row>
    <row r="3700" ht="12.75">
      <c r="N3700" s="61"/>
    </row>
    <row r="3701" ht="12.75">
      <c r="N3701" s="61"/>
    </row>
    <row r="3702" ht="12.75">
      <c r="N3702" s="61"/>
    </row>
    <row r="3703" ht="12.75">
      <c r="N3703" s="61"/>
    </row>
    <row r="3704" ht="12.75">
      <c r="N3704" s="61"/>
    </row>
    <row r="3705" ht="12.75">
      <c r="N3705" s="61"/>
    </row>
    <row r="3706" ht="12.75">
      <c r="N3706" s="61"/>
    </row>
    <row r="3707" ht="12.75">
      <c r="N3707" s="61"/>
    </row>
    <row r="3708" ht="12.75">
      <c r="N3708" s="61"/>
    </row>
    <row r="3709" ht="12.75">
      <c r="N3709" s="61"/>
    </row>
    <row r="3710" ht="12.75">
      <c r="N3710" s="61"/>
    </row>
    <row r="3711" ht="12.75">
      <c r="N3711" s="61"/>
    </row>
    <row r="3712" ht="12.75">
      <c r="N3712" s="61"/>
    </row>
    <row r="3713" ht="12.75">
      <c r="N3713" s="61"/>
    </row>
    <row r="3714" ht="12.75">
      <c r="N3714" s="61"/>
    </row>
    <row r="3715" ht="12.75">
      <c r="N3715" s="61"/>
    </row>
    <row r="3716" ht="12.75">
      <c r="N3716" s="61"/>
    </row>
    <row r="3717" ht="12.75">
      <c r="N3717" s="61"/>
    </row>
    <row r="3718" ht="12.75">
      <c r="N3718" s="61"/>
    </row>
    <row r="3719" ht="12.75">
      <c r="N3719" s="61"/>
    </row>
    <row r="3720" ht="12.75">
      <c r="N3720" s="61"/>
    </row>
    <row r="3721" ht="12.75">
      <c r="N3721" s="61"/>
    </row>
    <row r="3722" ht="12.75">
      <c r="N3722" s="61"/>
    </row>
    <row r="3723" ht="12.75">
      <c r="N3723" s="61"/>
    </row>
    <row r="3724" ht="12.75">
      <c r="N3724" s="61"/>
    </row>
    <row r="3725" ht="12.75">
      <c r="N3725" s="61"/>
    </row>
    <row r="3726" ht="12.75">
      <c r="N3726" s="61"/>
    </row>
    <row r="3727" ht="12.75">
      <c r="N3727" s="61"/>
    </row>
    <row r="3728" ht="12.75">
      <c r="N3728" s="61"/>
    </row>
    <row r="3729" ht="12.75">
      <c r="N3729" s="61"/>
    </row>
    <row r="3730" ht="12.75">
      <c r="N3730" s="61"/>
    </row>
    <row r="3731" ht="12.75">
      <c r="N3731" s="61"/>
    </row>
    <row r="3732" ht="12.75">
      <c r="N3732" s="61"/>
    </row>
    <row r="3733" ht="12.75">
      <c r="N3733" s="61"/>
    </row>
    <row r="3734" ht="12.75">
      <c r="N3734" s="61"/>
    </row>
    <row r="3735" ht="12.75">
      <c r="N3735" s="61"/>
    </row>
    <row r="3736" ht="12.75">
      <c r="N3736" s="61"/>
    </row>
    <row r="3737" ht="12.75">
      <c r="N3737" s="61"/>
    </row>
    <row r="3738" ht="12.75">
      <c r="N3738" s="61"/>
    </row>
    <row r="3739" ht="12.75">
      <c r="N3739" s="61"/>
    </row>
    <row r="3740" ht="12.75">
      <c r="N3740" s="61"/>
    </row>
    <row r="3741" ht="12.75">
      <c r="N3741" s="61"/>
    </row>
    <row r="3742" ht="12.75">
      <c r="N3742" s="61"/>
    </row>
    <row r="3743" ht="12.75">
      <c r="N3743" s="61"/>
    </row>
    <row r="3744" ht="12.75">
      <c r="N3744" s="61"/>
    </row>
    <row r="3745" ht="12.75">
      <c r="N3745" s="61"/>
    </row>
    <row r="3746" ht="12.75">
      <c r="N3746" s="61"/>
    </row>
    <row r="3747" ht="12.75">
      <c r="N3747" s="61"/>
    </row>
    <row r="3748" ht="12.75">
      <c r="N3748" s="61"/>
    </row>
    <row r="3749" ht="12.75">
      <c r="N3749" s="61"/>
    </row>
    <row r="3750" ht="12.75">
      <c r="N3750" s="61"/>
    </row>
    <row r="3751" ht="12.75">
      <c r="N3751" s="61"/>
    </row>
    <row r="3752" ht="12.75">
      <c r="N3752" s="61"/>
    </row>
    <row r="3753" ht="12.75">
      <c r="N3753" s="61"/>
    </row>
    <row r="3754" ht="12.75">
      <c r="N3754" s="61"/>
    </row>
    <row r="3755" ht="12.75">
      <c r="N3755" s="61"/>
    </row>
    <row r="3756" ht="12.75">
      <c r="N3756" s="61"/>
    </row>
    <row r="3757" ht="12.75">
      <c r="N3757" s="61"/>
    </row>
    <row r="3758" ht="12.75">
      <c r="N3758" s="61"/>
    </row>
    <row r="3759" ht="12.75">
      <c r="N3759" s="61"/>
    </row>
    <row r="3760" ht="12.75">
      <c r="N3760" s="61"/>
    </row>
    <row r="3761" ht="12.75">
      <c r="N3761" s="61"/>
    </row>
    <row r="3762" ht="12.75">
      <c r="N3762" s="61"/>
    </row>
    <row r="3763" ht="12.75">
      <c r="N3763" s="61"/>
    </row>
    <row r="3764" ht="12.75">
      <c r="N3764" s="61"/>
    </row>
    <row r="3765" ht="12.75">
      <c r="N3765" s="61"/>
    </row>
    <row r="3766" ht="12.75">
      <c r="N3766" s="61"/>
    </row>
    <row r="3767" ht="12.75">
      <c r="N3767" s="61"/>
    </row>
    <row r="3768" ht="12.75">
      <c r="N3768" s="61"/>
    </row>
    <row r="3769" ht="12.75">
      <c r="N3769" s="61"/>
    </row>
    <row r="3770" ht="12.75">
      <c r="N3770" s="61"/>
    </row>
    <row r="3771" ht="12.75">
      <c r="N3771" s="61"/>
    </row>
    <row r="3772" ht="12.75">
      <c r="N3772" s="61"/>
    </row>
    <row r="3773" ht="12.75">
      <c r="N3773" s="61"/>
    </row>
    <row r="3774" ht="12.75">
      <c r="N3774" s="61"/>
    </row>
    <row r="3775" ht="12.75">
      <c r="N3775" s="61"/>
    </row>
    <row r="3776" ht="12.75">
      <c r="N3776" s="61"/>
    </row>
    <row r="3777" ht="12.75">
      <c r="N3777" s="61"/>
    </row>
    <row r="3778" ht="12.75">
      <c r="N3778" s="61"/>
    </row>
    <row r="3779" ht="12.75">
      <c r="N3779" s="61"/>
    </row>
    <row r="3780" ht="12.75">
      <c r="N3780" s="61"/>
    </row>
    <row r="3781" ht="12.75">
      <c r="N3781" s="61"/>
    </row>
    <row r="3782" ht="12.75">
      <c r="N3782" s="61"/>
    </row>
    <row r="3783" ht="12.75">
      <c r="N3783" s="61"/>
    </row>
    <row r="3784" ht="12.75">
      <c r="N3784" s="61"/>
    </row>
    <row r="3785" ht="12.75">
      <c r="N3785" s="61"/>
    </row>
    <row r="3786" ht="12.75">
      <c r="N3786" s="61"/>
    </row>
    <row r="3787" ht="12.75">
      <c r="N3787" s="61"/>
    </row>
    <row r="3788" ht="12.75">
      <c r="N3788" s="61"/>
    </row>
    <row r="3789" ht="12.75">
      <c r="N3789" s="61"/>
    </row>
    <row r="3790" ht="12.75">
      <c r="N3790" s="61"/>
    </row>
    <row r="3791" ht="12.75">
      <c r="N3791" s="61"/>
    </row>
    <row r="3792" ht="12.75">
      <c r="N3792" s="61"/>
    </row>
    <row r="3793" ht="12.75">
      <c r="N3793" s="61"/>
    </row>
    <row r="3794" ht="12.75">
      <c r="N3794" s="61"/>
    </row>
    <row r="3795" ht="12.75">
      <c r="N3795" s="61"/>
    </row>
    <row r="3796" ht="12.75">
      <c r="N3796" s="61"/>
    </row>
    <row r="3797" ht="12.75">
      <c r="N3797" s="61"/>
    </row>
    <row r="3798" ht="12.75">
      <c r="N3798" s="61"/>
    </row>
    <row r="3799" ht="12.75">
      <c r="N3799" s="61"/>
    </row>
    <row r="3800" ht="12.75">
      <c r="N3800" s="61"/>
    </row>
    <row r="3801" ht="12.75">
      <c r="N3801" s="61"/>
    </row>
    <row r="3802" ht="12.75">
      <c r="N3802" s="61"/>
    </row>
    <row r="3803" ht="12.75">
      <c r="N3803" s="61"/>
    </row>
    <row r="3804" ht="12.75">
      <c r="N3804" s="61"/>
    </row>
    <row r="3805" ht="12.75">
      <c r="N3805" s="61"/>
    </row>
    <row r="3806" ht="12.75">
      <c r="N3806" s="61"/>
    </row>
    <row r="3807" ht="12.75">
      <c r="N3807" s="61"/>
    </row>
    <row r="3808" ht="12.75">
      <c r="N3808" s="61"/>
    </row>
    <row r="3809" ht="12.75">
      <c r="N3809" s="61"/>
    </row>
    <row r="3810" ht="12.75">
      <c r="N3810" s="61"/>
    </row>
    <row r="3811" ht="12.75">
      <c r="N3811" s="61"/>
    </row>
    <row r="3812" ht="12.75">
      <c r="N3812" s="61"/>
    </row>
    <row r="3813" ht="12.75">
      <c r="N3813" s="61"/>
    </row>
    <row r="3814" ht="12.75">
      <c r="N3814" s="61"/>
    </row>
    <row r="3815" ht="12.75">
      <c r="N3815" s="61"/>
    </row>
    <row r="3816" ht="12.75">
      <c r="N3816" s="61"/>
    </row>
    <row r="3817" ht="12.75">
      <c r="N3817" s="61"/>
    </row>
    <row r="3818" ht="12.75">
      <c r="N3818" s="61"/>
    </row>
    <row r="3819" ht="12.75">
      <c r="N3819" s="61"/>
    </row>
    <row r="3820" ht="12.75">
      <c r="N3820" s="61"/>
    </row>
    <row r="3821" ht="12.75">
      <c r="N3821" s="61"/>
    </row>
    <row r="3822" ht="12.75">
      <c r="N3822" s="61"/>
    </row>
    <row r="3823" ht="12.75">
      <c r="N3823" s="61"/>
    </row>
    <row r="3824" ht="12.75">
      <c r="N3824" s="61"/>
    </row>
    <row r="3825" ht="12.75">
      <c r="N3825" s="61"/>
    </row>
    <row r="3826" ht="12.75">
      <c r="N3826" s="61"/>
    </row>
    <row r="3827" ht="12.75">
      <c r="N3827" s="61"/>
    </row>
    <row r="3828" ht="12.75">
      <c r="N3828" s="61"/>
    </row>
    <row r="3829" ht="12.75">
      <c r="N3829" s="61"/>
    </row>
    <row r="3830" ht="12.75">
      <c r="N3830" s="61"/>
    </row>
    <row r="3831" ht="12.75">
      <c r="N3831" s="61"/>
    </row>
    <row r="3832" ht="12.75">
      <c r="N3832" s="61"/>
    </row>
    <row r="3833" ht="12.75">
      <c r="N3833" s="61"/>
    </row>
    <row r="3834" ht="12.75">
      <c r="N3834" s="61"/>
    </row>
    <row r="3835" ht="12.75">
      <c r="N3835" s="61"/>
    </row>
    <row r="3836" ht="12.75">
      <c r="N3836" s="61"/>
    </row>
    <row r="3837" ht="12.75">
      <c r="N3837" s="61"/>
    </row>
    <row r="3838" ht="12.75">
      <c r="N3838" s="61"/>
    </row>
    <row r="3839" ht="12.75">
      <c r="N3839" s="61"/>
    </row>
    <row r="3840" ht="12.75">
      <c r="N3840" s="61"/>
    </row>
    <row r="3841" ht="12.75">
      <c r="N3841" s="61"/>
    </row>
    <row r="3842" ht="12.75">
      <c r="N3842" s="61"/>
    </row>
    <row r="3843" ht="12.75">
      <c r="N3843" s="61"/>
    </row>
    <row r="3844" ht="12.75">
      <c r="N3844" s="61"/>
    </row>
    <row r="3845" ht="12.75">
      <c r="N3845" s="61"/>
    </row>
    <row r="3846" ht="12.75">
      <c r="N3846" s="61"/>
    </row>
    <row r="3847" ht="12.75">
      <c r="N3847" s="61"/>
    </row>
    <row r="3848" ht="12.75">
      <c r="N3848" s="61"/>
    </row>
    <row r="3849" ht="12.75">
      <c r="N3849" s="61"/>
    </row>
    <row r="3850" ht="12.75">
      <c r="N3850" s="61"/>
    </row>
    <row r="3851" ht="12.75">
      <c r="N3851" s="61"/>
    </row>
    <row r="3852" ht="12.75">
      <c r="N3852" s="61"/>
    </row>
    <row r="3853" ht="12.75">
      <c r="N3853" s="61"/>
    </row>
    <row r="3854" ht="12.75">
      <c r="N3854" s="61"/>
    </row>
    <row r="3855" ht="12.75">
      <c r="N3855" s="61"/>
    </row>
    <row r="3856" ht="12.75">
      <c r="N3856" s="61"/>
    </row>
    <row r="3857" ht="12.75">
      <c r="N3857" s="61"/>
    </row>
    <row r="3858" ht="12.75">
      <c r="N3858" s="61"/>
    </row>
    <row r="3859" ht="12.75">
      <c r="N3859" s="61"/>
    </row>
    <row r="3860" ht="12.75">
      <c r="N3860" s="61"/>
    </row>
    <row r="3861" ht="12.75">
      <c r="N3861" s="61"/>
    </row>
    <row r="3862" ht="12.75">
      <c r="N3862" s="61"/>
    </row>
    <row r="3863" ht="12.75">
      <c r="N3863" s="61"/>
    </row>
    <row r="3864" ht="12.75">
      <c r="N3864" s="61"/>
    </row>
    <row r="3865" ht="12.75">
      <c r="N3865" s="61"/>
    </row>
    <row r="3866" ht="12.75">
      <c r="N3866" s="61"/>
    </row>
    <row r="3867" ht="12.75">
      <c r="N3867" s="61"/>
    </row>
    <row r="3868" ht="12.75">
      <c r="N3868" s="61"/>
    </row>
    <row r="3869" ht="12.75">
      <c r="N3869" s="61"/>
    </row>
    <row r="3870" ht="12.75">
      <c r="N3870" s="61"/>
    </row>
    <row r="3871" ht="12.75">
      <c r="N3871" s="61"/>
    </row>
    <row r="3872" ht="12.75">
      <c r="N3872" s="61"/>
    </row>
    <row r="3873" ht="12.75">
      <c r="N3873" s="61"/>
    </row>
    <row r="3874" ht="12.75">
      <c r="N3874" s="61"/>
    </row>
    <row r="3875" ht="12.75">
      <c r="N3875" s="61"/>
    </row>
    <row r="3876" ht="12.75">
      <c r="N3876" s="61"/>
    </row>
    <row r="3877" ht="12.75">
      <c r="N3877" s="61"/>
    </row>
    <row r="3878" ht="12.75">
      <c r="N3878" s="61"/>
    </row>
    <row r="3879" ht="12.75">
      <c r="N3879" s="61"/>
    </row>
    <row r="3880" ht="12.75">
      <c r="N3880" s="61"/>
    </row>
    <row r="3881" ht="12.75">
      <c r="N3881" s="61"/>
    </row>
    <row r="3882" ht="12.75">
      <c r="N3882" s="61"/>
    </row>
    <row r="3883" ht="12.75">
      <c r="N3883" s="61"/>
    </row>
    <row r="3884" ht="12.75">
      <c r="N3884" s="61"/>
    </row>
    <row r="3885" ht="12.75">
      <c r="N3885" s="61"/>
    </row>
    <row r="3886" ht="12.75">
      <c r="N3886" s="61"/>
    </row>
    <row r="3887" ht="12.75">
      <c r="N3887" s="61"/>
    </row>
    <row r="3888" ht="12.75">
      <c r="N3888" s="61"/>
    </row>
    <row r="3889" ht="12.75">
      <c r="N3889" s="61"/>
    </row>
    <row r="3890" ht="12.75">
      <c r="N3890" s="61"/>
    </row>
    <row r="3891" ht="12.75">
      <c r="N3891" s="61"/>
    </row>
    <row r="3892" ht="12.75">
      <c r="N3892" s="61"/>
    </row>
    <row r="3893" ht="12.75">
      <c r="N3893" s="61"/>
    </row>
    <row r="3894" ht="12.75">
      <c r="N3894" s="61"/>
    </row>
    <row r="3895" ht="12.75">
      <c r="N3895" s="61"/>
    </row>
    <row r="3896" ht="12.75">
      <c r="N3896" s="61"/>
    </row>
    <row r="3897" ht="12.75">
      <c r="N3897" s="61"/>
    </row>
    <row r="3898" ht="12.75">
      <c r="N3898" s="61"/>
    </row>
    <row r="3899" ht="12.75">
      <c r="N3899" s="61"/>
    </row>
    <row r="3900" ht="12.75">
      <c r="N3900" s="61"/>
    </row>
    <row r="3901" ht="12.75">
      <c r="N3901" s="61"/>
    </row>
    <row r="3902" ht="12.75">
      <c r="N3902" s="61"/>
    </row>
    <row r="3903" ht="12.75">
      <c r="N3903" s="61"/>
    </row>
    <row r="3904" ht="12.75">
      <c r="N3904" s="61"/>
    </row>
    <row r="3905" ht="12.75">
      <c r="N3905" s="61"/>
    </row>
    <row r="3906" ht="12.75">
      <c r="N3906" s="61"/>
    </row>
    <row r="3907" ht="12.75">
      <c r="N3907" s="61"/>
    </row>
    <row r="3908" ht="12.75">
      <c r="N3908" s="61"/>
    </row>
    <row r="3909" ht="12.75">
      <c r="N3909" s="61"/>
    </row>
    <row r="3910" ht="12.75">
      <c r="N3910" s="61"/>
    </row>
    <row r="3911" ht="12.75">
      <c r="N3911" s="61"/>
    </row>
    <row r="3912" ht="12.75">
      <c r="N3912" s="61"/>
    </row>
    <row r="3913" ht="12.75">
      <c r="N3913" s="61"/>
    </row>
    <row r="3914" ht="12.75">
      <c r="N3914" s="61"/>
    </row>
    <row r="3915" ht="12.75">
      <c r="N3915" s="61"/>
    </row>
    <row r="3916" ht="12.75">
      <c r="N3916" s="61"/>
    </row>
    <row r="3917" ht="12.75">
      <c r="N3917" s="61"/>
    </row>
    <row r="3918" ht="12.75">
      <c r="N3918" s="61"/>
    </row>
    <row r="3919" ht="12.75">
      <c r="N3919" s="61"/>
    </row>
    <row r="3920" ht="12.75">
      <c r="N3920" s="61"/>
    </row>
    <row r="3921" ht="12.75">
      <c r="N3921" s="61"/>
    </row>
    <row r="3922" ht="12.75">
      <c r="N3922" s="61"/>
    </row>
    <row r="3923" ht="12.75">
      <c r="N3923" s="61"/>
    </row>
    <row r="3924" ht="12.75">
      <c r="N3924" s="61"/>
    </row>
    <row r="3925" ht="12.75">
      <c r="N3925" s="61"/>
    </row>
    <row r="3926" ht="12.75">
      <c r="N3926" s="61"/>
    </row>
    <row r="3927" ht="12.75">
      <c r="N3927" s="61"/>
    </row>
    <row r="3928" ht="12.75">
      <c r="N3928" s="61"/>
    </row>
    <row r="3929" ht="12.75">
      <c r="N3929" s="61"/>
    </row>
    <row r="3930" ht="12.75">
      <c r="N3930" s="61"/>
    </row>
    <row r="3931" ht="12.75">
      <c r="N3931" s="61"/>
    </row>
    <row r="3932" ht="12.75">
      <c r="N3932" s="61"/>
    </row>
    <row r="3933" ht="12.75">
      <c r="N3933" s="61"/>
    </row>
    <row r="3934" ht="12.75">
      <c r="N3934" s="61"/>
    </row>
    <row r="3935" ht="12.75">
      <c r="N3935" s="61"/>
    </row>
    <row r="3936" ht="12.75">
      <c r="N3936" s="61"/>
    </row>
    <row r="3937" ht="12.75">
      <c r="N3937" s="61"/>
    </row>
    <row r="3938" ht="12.75">
      <c r="N3938" s="61"/>
    </row>
    <row r="3939" ht="12.75">
      <c r="N3939" s="61"/>
    </row>
    <row r="3940" ht="12.75">
      <c r="N3940" s="61"/>
    </row>
    <row r="3941" ht="12.75">
      <c r="N3941" s="61"/>
    </row>
    <row r="3942" ht="12.75">
      <c r="N3942" s="61"/>
    </row>
    <row r="3943" ht="12.75">
      <c r="N3943" s="61"/>
    </row>
    <row r="3944" ht="12.75">
      <c r="N3944" s="61"/>
    </row>
    <row r="3945" ht="12.75">
      <c r="N3945" s="61"/>
    </row>
    <row r="3946" ht="12.75">
      <c r="N3946" s="61"/>
    </row>
    <row r="3947" ht="12.75">
      <c r="N3947" s="61"/>
    </row>
    <row r="3948" ht="12.75">
      <c r="N3948" s="61"/>
    </row>
    <row r="3949" ht="12.75">
      <c r="N3949" s="61"/>
    </row>
    <row r="3950" ht="12.75">
      <c r="N3950" s="61"/>
    </row>
    <row r="3951" ht="12.75">
      <c r="N3951" s="61"/>
    </row>
    <row r="3952" ht="12.75">
      <c r="N3952" s="61"/>
    </row>
    <row r="3953" ht="12.75">
      <c r="N3953" s="61"/>
    </row>
    <row r="3954" ht="12.75">
      <c r="N3954" s="61"/>
    </row>
    <row r="3955" ht="12.75">
      <c r="N3955" s="61"/>
    </row>
    <row r="3956" ht="12.75">
      <c r="N3956" s="61"/>
    </row>
    <row r="3957" ht="12.75">
      <c r="N3957" s="61"/>
    </row>
    <row r="3958" ht="12.75">
      <c r="N3958" s="61"/>
    </row>
    <row r="3959" ht="12.75">
      <c r="N3959" s="61"/>
    </row>
    <row r="3960" ht="12.75">
      <c r="N3960" s="61"/>
    </row>
    <row r="3961" ht="12.75">
      <c r="N3961" s="61"/>
    </row>
    <row r="3962" ht="12.75">
      <c r="N3962" s="61"/>
    </row>
    <row r="3963" ht="12.75">
      <c r="N3963" s="61"/>
    </row>
    <row r="3964" ht="12.75">
      <c r="N3964" s="61"/>
    </row>
    <row r="3965" ht="12.75">
      <c r="N3965" s="61"/>
    </row>
    <row r="3966" ht="12.75">
      <c r="N3966" s="61"/>
    </row>
    <row r="3967" ht="12.75">
      <c r="N3967" s="61"/>
    </row>
    <row r="3968" ht="12.75">
      <c r="N3968" s="61"/>
    </row>
    <row r="3969" ht="12.75">
      <c r="N3969" s="61"/>
    </row>
    <row r="3970" ht="12.75">
      <c r="N3970" s="61"/>
    </row>
    <row r="3971" ht="12.75">
      <c r="N3971" s="61"/>
    </row>
    <row r="3972" ht="12.75">
      <c r="N3972" s="61"/>
    </row>
    <row r="3973" ht="12.75">
      <c r="N3973" s="61"/>
    </row>
    <row r="3974" ht="12.75">
      <c r="N3974" s="61"/>
    </row>
    <row r="3975" ht="12.75">
      <c r="N3975" s="61"/>
    </row>
    <row r="3976" ht="12.75">
      <c r="N3976" s="61"/>
    </row>
    <row r="3977" ht="12.75">
      <c r="N3977" s="61"/>
    </row>
    <row r="3978" ht="12.75">
      <c r="N3978" s="61"/>
    </row>
    <row r="3979" ht="12.75">
      <c r="N3979" s="61"/>
    </row>
    <row r="3980" ht="12.75">
      <c r="N3980" s="61"/>
    </row>
    <row r="3981" ht="12.75">
      <c r="N3981" s="61"/>
    </row>
    <row r="3982" ht="12.75">
      <c r="N3982" s="61"/>
    </row>
    <row r="3983" ht="12.75">
      <c r="N3983" s="61"/>
    </row>
    <row r="3984" ht="12.75">
      <c r="N3984" s="61"/>
    </row>
    <row r="3985" ht="12.75">
      <c r="N3985" s="61"/>
    </row>
    <row r="3986" ht="12.75">
      <c r="N3986" s="61"/>
    </row>
    <row r="3987" ht="12.75">
      <c r="N3987" s="61"/>
    </row>
    <row r="3988" ht="12.75">
      <c r="N3988" s="61"/>
    </row>
    <row r="3989" ht="12.75">
      <c r="N3989" s="61"/>
    </row>
    <row r="3990" ht="12.75">
      <c r="N3990" s="61"/>
    </row>
    <row r="3991" ht="12.75">
      <c r="N3991" s="61"/>
    </row>
    <row r="3992" ht="12.75">
      <c r="N3992" s="61"/>
    </row>
    <row r="3993" ht="12.75">
      <c r="N3993" s="61"/>
    </row>
    <row r="3994" ht="12.75">
      <c r="N3994" s="61"/>
    </row>
    <row r="3995" ht="12.75">
      <c r="N3995" s="61"/>
    </row>
    <row r="3996" ht="12.75">
      <c r="N3996" s="61"/>
    </row>
    <row r="3997" ht="12.75">
      <c r="N3997" s="61"/>
    </row>
    <row r="3998" ht="12.75">
      <c r="N3998" s="61"/>
    </row>
    <row r="3999" ht="12.75">
      <c r="N3999" s="61"/>
    </row>
    <row r="4000" ht="12.75">
      <c r="N4000" s="61"/>
    </row>
    <row r="4001" ht="12.75">
      <c r="N4001" s="61"/>
    </row>
    <row r="4002" ht="12.75">
      <c r="N4002" s="61"/>
    </row>
    <row r="4003" ht="12.75">
      <c r="N4003" s="61"/>
    </row>
    <row r="4004" ht="12.75">
      <c r="N4004" s="61"/>
    </row>
    <row r="4005" ht="12.75">
      <c r="N4005" s="61"/>
    </row>
    <row r="4006" ht="12.75">
      <c r="N4006" s="61"/>
    </row>
    <row r="4007" ht="12.75">
      <c r="N4007" s="61"/>
    </row>
    <row r="4008" ht="12.75">
      <c r="N4008" s="61"/>
    </row>
    <row r="4009" ht="12.75">
      <c r="N4009" s="61"/>
    </row>
    <row r="4010" ht="12.75">
      <c r="N4010" s="61"/>
    </row>
    <row r="4011" ht="12.75">
      <c r="N4011" s="61"/>
    </row>
    <row r="4012" ht="12.75">
      <c r="N4012" s="61"/>
    </row>
    <row r="4013" ht="12.75">
      <c r="N4013" s="61"/>
    </row>
    <row r="4014" ht="12.75">
      <c r="N4014" s="61"/>
    </row>
    <row r="4015" ht="12.75">
      <c r="N4015" s="61"/>
    </row>
    <row r="4016" ht="12.75">
      <c r="N4016" s="61"/>
    </row>
    <row r="4017" ht="12.75">
      <c r="N4017" s="61"/>
    </row>
    <row r="4018" ht="12.75">
      <c r="N4018" s="61"/>
    </row>
    <row r="4019" ht="12.75">
      <c r="N4019" s="61"/>
    </row>
    <row r="4020" ht="12.75">
      <c r="N4020" s="61"/>
    </row>
    <row r="4021" ht="12.75">
      <c r="N4021" s="61"/>
    </row>
    <row r="4022" ht="12.75">
      <c r="N4022" s="61"/>
    </row>
    <row r="4023" ht="12.75">
      <c r="N4023" s="61"/>
    </row>
    <row r="4024" ht="12.75">
      <c r="N4024" s="61"/>
    </row>
    <row r="4025" ht="12.75">
      <c r="N4025" s="61"/>
    </row>
    <row r="4026" ht="12.75">
      <c r="N4026" s="61"/>
    </row>
    <row r="4027" ht="12.75">
      <c r="N4027" s="61"/>
    </row>
    <row r="4028" ht="12.75">
      <c r="N4028" s="61"/>
    </row>
    <row r="4029" ht="12.75">
      <c r="N4029" s="61"/>
    </row>
    <row r="4030" ht="12.75">
      <c r="N4030" s="61"/>
    </row>
    <row r="4031" ht="12.75">
      <c r="N4031" s="61"/>
    </row>
    <row r="4032" ht="12.75">
      <c r="N4032" s="61"/>
    </row>
    <row r="4033" ht="12.75">
      <c r="N4033" s="61"/>
    </row>
    <row r="4034" ht="12.75">
      <c r="N4034" s="61"/>
    </row>
    <row r="4035" ht="12.75">
      <c r="N4035" s="61"/>
    </row>
    <row r="4036" ht="12.75">
      <c r="N4036" s="61"/>
    </row>
    <row r="4037" ht="12.75">
      <c r="N4037" s="61"/>
    </row>
    <row r="4038" ht="12.75">
      <c r="N4038" s="61"/>
    </row>
    <row r="4039" ht="12.75">
      <c r="N4039" s="61"/>
    </row>
    <row r="4040" ht="12.75">
      <c r="N4040" s="61"/>
    </row>
    <row r="4041" ht="12.75">
      <c r="N4041" s="61"/>
    </row>
    <row r="4042" ht="12.75">
      <c r="N4042" s="61"/>
    </row>
    <row r="4043" ht="12.75">
      <c r="N4043" s="61"/>
    </row>
    <row r="4044" ht="12.75">
      <c r="N4044" s="61"/>
    </row>
    <row r="4045" ht="12.75">
      <c r="N4045" s="61"/>
    </row>
    <row r="4046" ht="12.75">
      <c r="N4046" s="61"/>
    </row>
    <row r="4047" ht="12.75">
      <c r="N4047" s="61"/>
    </row>
    <row r="4048" ht="12.75">
      <c r="N4048" s="61"/>
    </row>
    <row r="4049" ht="12.75">
      <c r="N4049" s="61"/>
    </row>
    <row r="4050" ht="12.75">
      <c r="N4050" s="61"/>
    </row>
    <row r="4051" ht="12.75">
      <c r="N4051" s="61"/>
    </row>
    <row r="4052" ht="12.75">
      <c r="N4052" s="61"/>
    </row>
    <row r="4053" ht="12.75">
      <c r="N4053" s="61"/>
    </row>
    <row r="4054" ht="12.75">
      <c r="N4054" s="61"/>
    </row>
    <row r="4055" ht="12.75">
      <c r="N4055" s="61"/>
    </row>
    <row r="4056" ht="12.75">
      <c r="N4056" s="61"/>
    </row>
    <row r="4057" ht="12.75">
      <c r="N4057" s="61"/>
    </row>
    <row r="4058" ht="12.75">
      <c r="N4058" s="61"/>
    </row>
    <row r="4059" ht="12.75">
      <c r="N4059" s="61"/>
    </row>
    <row r="4060" ht="12.75">
      <c r="N4060" s="61"/>
    </row>
    <row r="4061" ht="12.75">
      <c r="N4061" s="61"/>
    </row>
    <row r="4062" ht="12.75">
      <c r="N4062" s="61"/>
    </row>
    <row r="4063" ht="12.75">
      <c r="N4063" s="61"/>
    </row>
    <row r="4064" ht="12.75">
      <c r="N4064" s="61"/>
    </row>
    <row r="4065" ht="12.75">
      <c r="N4065" s="61"/>
    </row>
    <row r="4066" ht="12.75">
      <c r="N4066" s="61"/>
    </row>
    <row r="4067" ht="12.75">
      <c r="N4067" s="61"/>
    </row>
    <row r="4068" ht="12.75">
      <c r="N4068" s="61"/>
    </row>
    <row r="4069" ht="12.75">
      <c r="N4069" s="61"/>
    </row>
    <row r="4070" ht="12.75">
      <c r="N4070" s="61"/>
    </row>
    <row r="4071" ht="12.75">
      <c r="N4071" s="61"/>
    </row>
    <row r="4072" ht="12.75">
      <c r="N4072" s="61"/>
    </row>
    <row r="4073" ht="12.75">
      <c r="N4073" s="61"/>
    </row>
    <row r="4074" ht="12.75">
      <c r="N4074" s="61"/>
    </row>
    <row r="4075" ht="12.75">
      <c r="N4075" s="61"/>
    </row>
    <row r="4076" ht="12.75">
      <c r="N4076" s="61"/>
    </row>
    <row r="4077" ht="12.75">
      <c r="N4077" s="61"/>
    </row>
    <row r="4078" ht="12.75">
      <c r="N4078" s="61"/>
    </row>
    <row r="4079" ht="12.75">
      <c r="N4079" s="61"/>
    </row>
    <row r="4080" ht="12.75">
      <c r="N4080" s="61"/>
    </row>
    <row r="4081" ht="12.75">
      <c r="N4081" s="61"/>
    </row>
    <row r="4082" ht="12.75">
      <c r="N4082" s="61"/>
    </row>
    <row r="4083" ht="12.75">
      <c r="N4083" s="61"/>
    </row>
    <row r="4084" ht="12.75">
      <c r="N4084" s="61"/>
    </row>
    <row r="4085" ht="12.75">
      <c r="N4085" s="61"/>
    </row>
    <row r="4086" ht="12.75">
      <c r="N4086" s="61"/>
    </row>
    <row r="4087" ht="12.75">
      <c r="N4087" s="61"/>
    </row>
    <row r="4088" ht="12.75">
      <c r="N4088" s="61"/>
    </row>
    <row r="4089" ht="12.75">
      <c r="N4089" s="61"/>
    </row>
    <row r="4090" ht="12.75">
      <c r="N4090" s="61"/>
    </row>
    <row r="4091" ht="12.75">
      <c r="N4091" s="61"/>
    </row>
    <row r="4092" ht="12.75">
      <c r="N4092" s="61"/>
    </row>
    <row r="4093" ht="12.75">
      <c r="N4093" s="61"/>
    </row>
    <row r="4094" ht="12.75">
      <c r="N4094" s="61"/>
    </row>
    <row r="4095" ht="12.75">
      <c r="N4095" s="61"/>
    </row>
    <row r="4096" ht="12.75">
      <c r="N4096" s="61"/>
    </row>
    <row r="4097" ht="12.75">
      <c r="N4097" s="61"/>
    </row>
    <row r="4098" ht="12.75">
      <c r="N4098" s="61"/>
    </row>
    <row r="4099" ht="12.75">
      <c r="N4099" s="61"/>
    </row>
    <row r="4100" ht="12.75">
      <c r="N4100" s="61"/>
    </row>
    <row r="4101" ht="12.75">
      <c r="N4101" s="61"/>
    </row>
    <row r="4102" ht="12.75">
      <c r="N4102" s="61"/>
    </row>
    <row r="4103" ht="12.75">
      <c r="N4103" s="61"/>
    </row>
    <row r="4104" ht="12.75">
      <c r="N4104" s="61"/>
    </row>
    <row r="4105" ht="12.75">
      <c r="N4105" s="61"/>
    </row>
    <row r="4106" ht="12.75">
      <c r="N4106" s="61"/>
    </row>
    <row r="4107" ht="12.75">
      <c r="N4107" s="61"/>
    </row>
    <row r="4108" ht="12.75">
      <c r="N4108" s="61"/>
    </row>
    <row r="4109" ht="12.75">
      <c r="N4109" s="61"/>
    </row>
    <row r="4110" ht="12.75">
      <c r="N4110" s="61"/>
    </row>
    <row r="4111" ht="12.75">
      <c r="N4111" s="61"/>
    </row>
    <row r="4112" ht="12.75">
      <c r="N4112" s="61"/>
    </row>
    <row r="4113" ht="12.75">
      <c r="N4113" s="61"/>
    </row>
    <row r="4114" ht="12.75">
      <c r="N4114" s="61"/>
    </row>
    <row r="4115" ht="12.75">
      <c r="N4115" s="61"/>
    </row>
    <row r="4116" ht="12.75">
      <c r="N4116" s="61"/>
    </row>
    <row r="4117" ht="12.75">
      <c r="N4117" s="61"/>
    </row>
    <row r="4118" ht="12.75">
      <c r="N4118" s="61"/>
    </row>
    <row r="4119" ht="12.75">
      <c r="N4119" s="61"/>
    </row>
    <row r="4120" ht="12.75">
      <c r="N4120" s="61"/>
    </row>
    <row r="4121" ht="12.75">
      <c r="N4121" s="61"/>
    </row>
    <row r="4122" ht="12.75">
      <c r="N4122" s="61"/>
    </row>
    <row r="4123" ht="12.75">
      <c r="N4123" s="61"/>
    </row>
    <row r="4124" ht="12.75">
      <c r="N4124" s="61"/>
    </row>
    <row r="4125" ht="12.75">
      <c r="N4125" s="61"/>
    </row>
    <row r="4126" ht="12.75">
      <c r="N4126" s="61"/>
    </row>
    <row r="4127" ht="12.75">
      <c r="N4127" s="61"/>
    </row>
    <row r="4128" ht="12.75">
      <c r="N4128" s="61"/>
    </row>
    <row r="4129" ht="12.75">
      <c r="N4129" s="61"/>
    </row>
    <row r="4130" ht="12.75">
      <c r="N4130" s="61"/>
    </row>
    <row r="4131" ht="12.75">
      <c r="N4131" s="61"/>
    </row>
    <row r="4132" ht="12.75">
      <c r="N4132" s="61"/>
    </row>
    <row r="4133" ht="12.75">
      <c r="N4133" s="61"/>
    </row>
    <row r="4134" ht="12.75">
      <c r="N4134" s="61"/>
    </row>
    <row r="4135" ht="12.75">
      <c r="N4135" s="61"/>
    </row>
    <row r="4136" ht="12.75">
      <c r="N4136" s="61"/>
    </row>
    <row r="4137" ht="12.75">
      <c r="N4137" s="61"/>
    </row>
    <row r="4138" ht="12.75">
      <c r="N4138" s="61"/>
    </row>
    <row r="4139" ht="12.75">
      <c r="N4139" s="61"/>
    </row>
    <row r="4140" ht="12.75">
      <c r="N4140" s="61"/>
    </row>
    <row r="4141" ht="12.75">
      <c r="N4141" s="61"/>
    </row>
    <row r="4142" ht="12.75">
      <c r="N4142" s="61"/>
    </row>
    <row r="4143" ht="12.75">
      <c r="N4143" s="61"/>
    </row>
    <row r="4144" ht="12.75">
      <c r="N4144" s="61"/>
    </row>
    <row r="4145" ht="12.75">
      <c r="N4145" s="61"/>
    </row>
    <row r="4146" ht="12.75">
      <c r="N4146" s="61"/>
    </row>
    <row r="4147" ht="12.75">
      <c r="N4147" s="61"/>
    </row>
    <row r="4148" ht="12.75">
      <c r="N4148" s="61"/>
    </row>
    <row r="4149" ht="12.75">
      <c r="N4149" s="61"/>
    </row>
    <row r="4150" ht="12.75">
      <c r="N4150" s="61"/>
    </row>
    <row r="4151" ht="12.75">
      <c r="N4151" s="61"/>
    </row>
    <row r="4152" ht="12.75">
      <c r="N4152" s="61"/>
    </row>
    <row r="4153" ht="12.75">
      <c r="N4153" s="61"/>
    </row>
    <row r="4154" ht="12.75">
      <c r="N4154" s="61"/>
    </row>
    <row r="4155" ht="12.75">
      <c r="N4155" s="61"/>
    </row>
    <row r="4156" ht="12.75">
      <c r="N4156" s="61"/>
    </row>
    <row r="4157" ht="12.75">
      <c r="N4157" s="61"/>
    </row>
    <row r="4158" ht="12.75">
      <c r="N4158" s="61"/>
    </row>
    <row r="4159" ht="12.75">
      <c r="N4159" s="61"/>
    </row>
    <row r="4160" ht="12.75">
      <c r="N4160" s="61"/>
    </row>
    <row r="4161" ht="12.75">
      <c r="N4161" s="61"/>
    </row>
    <row r="4162" ht="12.75">
      <c r="N4162" s="61"/>
    </row>
    <row r="4163" ht="12.75">
      <c r="N4163" s="61"/>
    </row>
    <row r="4164" ht="12.75">
      <c r="N4164" s="61"/>
    </row>
    <row r="4165" ht="12.75">
      <c r="N4165" s="61"/>
    </row>
    <row r="4166" ht="12.75">
      <c r="N4166" s="61"/>
    </row>
    <row r="4167" ht="12.75">
      <c r="N4167" s="61"/>
    </row>
    <row r="4168" ht="12.75">
      <c r="N4168" s="61"/>
    </row>
    <row r="4169" ht="12.75">
      <c r="N4169" s="61"/>
    </row>
    <row r="4170" ht="12.75">
      <c r="N4170" s="61"/>
    </row>
    <row r="4171" ht="12.75">
      <c r="N4171" s="61"/>
    </row>
    <row r="4172" ht="12.75">
      <c r="N4172" s="61"/>
    </row>
    <row r="4173" ht="12.75">
      <c r="N4173" s="61"/>
    </row>
    <row r="4174" ht="12.75">
      <c r="N4174" s="61"/>
    </row>
    <row r="4175" ht="12.75">
      <c r="N4175" s="61"/>
    </row>
    <row r="4176" ht="12.75">
      <c r="N4176" s="61"/>
    </row>
    <row r="4177" ht="12.75">
      <c r="N4177" s="61"/>
    </row>
    <row r="4178" ht="12.75">
      <c r="N4178" s="61"/>
    </row>
    <row r="4179" ht="12.75">
      <c r="N4179" s="61"/>
    </row>
    <row r="4180" ht="12.75">
      <c r="N4180" s="61"/>
    </row>
    <row r="4181" ht="12.75">
      <c r="N4181" s="61"/>
    </row>
    <row r="4182" ht="12.75">
      <c r="N4182" s="61"/>
    </row>
    <row r="4183" ht="12.75">
      <c r="N4183" s="61"/>
    </row>
    <row r="4184" ht="12.75">
      <c r="N4184" s="61"/>
    </row>
    <row r="4185" ht="12.75">
      <c r="N4185" s="61"/>
    </row>
    <row r="4186" ht="12.75">
      <c r="N4186" s="61"/>
    </row>
    <row r="4187" ht="12.75">
      <c r="N4187" s="61"/>
    </row>
    <row r="4188" ht="12.75">
      <c r="N4188" s="61"/>
    </row>
    <row r="4189" ht="12.75">
      <c r="N4189" s="61"/>
    </row>
    <row r="4190" ht="12.75">
      <c r="N4190" s="61"/>
    </row>
    <row r="4191" ht="12.75">
      <c r="N4191" s="61"/>
    </row>
    <row r="4192" ht="12.75">
      <c r="N4192" s="61"/>
    </row>
    <row r="4193" ht="12.75">
      <c r="N4193" s="61"/>
    </row>
    <row r="4194" ht="12.75">
      <c r="N4194" s="61"/>
    </row>
    <row r="4195" ht="12.75">
      <c r="N4195" s="61"/>
    </row>
    <row r="4196" ht="12.75">
      <c r="N4196" s="61"/>
    </row>
    <row r="4197" ht="12.75">
      <c r="N4197" s="61"/>
    </row>
    <row r="4198" ht="12.75">
      <c r="N4198" s="61"/>
    </row>
    <row r="4199" ht="12.75">
      <c r="N4199" s="61"/>
    </row>
    <row r="4200" ht="12.75">
      <c r="N4200" s="61"/>
    </row>
    <row r="4201" ht="12.75">
      <c r="N4201" s="61"/>
    </row>
    <row r="4202" ht="12.75">
      <c r="N4202" s="61"/>
    </row>
    <row r="4203" ht="12.75">
      <c r="N4203" s="61"/>
    </row>
    <row r="4204" ht="12.75">
      <c r="N4204" s="61"/>
    </row>
    <row r="4205" ht="12.75">
      <c r="N4205" s="61"/>
    </row>
    <row r="4206" ht="12.75">
      <c r="N4206" s="61"/>
    </row>
    <row r="4207" ht="12.75">
      <c r="N4207" s="61"/>
    </row>
    <row r="4208" ht="12.75">
      <c r="N4208" s="61"/>
    </row>
    <row r="4209" ht="12.75">
      <c r="N4209" s="61"/>
    </row>
    <row r="4210" ht="12.75">
      <c r="N4210" s="61"/>
    </row>
    <row r="4211" ht="12.75">
      <c r="N4211" s="61"/>
    </row>
    <row r="4212" ht="12.75">
      <c r="N4212" s="61"/>
    </row>
    <row r="4213" ht="12.75">
      <c r="N4213" s="61"/>
    </row>
    <row r="4214" ht="12.75">
      <c r="N4214" s="61"/>
    </row>
    <row r="4215" ht="12.75">
      <c r="N4215" s="61"/>
    </row>
    <row r="4216" ht="12.75">
      <c r="N4216" s="61"/>
    </row>
    <row r="4217" ht="12.75">
      <c r="N4217" s="61"/>
    </row>
    <row r="4218" ht="12.75">
      <c r="N4218" s="61"/>
    </row>
    <row r="4219" ht="12.75">
      <c r="N4219" s="61"/>
    </row>
    <row r="4220" ht="12.75">
      <c r="N4220" s="61"/>
    </row>
    <row r="4221" ht="12.75">
      <c r="N4221" s="61"/>
    </row>
    <row r="4222" ht="12.75">
      <c r="N4222" s="61"/>
    </row>
    <row r="4223" ht="12.75">
      <c r="N4223" s="61"/>
    </row>
    <row r="4224" ht="12.75">
      <c r="N4224" s="61"/>
    </row>
    <row r="4225" ht="12.75">
      <c r="N4225" s="61"/>
    </row>
    <row r="4226" ht="12.75">
      <c r="N4226" s="61"/>
    </row>
    <row r="4227" ht="12.75">
      <c r="N4227" s="61"/>
    </row>
    <row r="4228" ht="12.75">
      <c r="N4228" s="61"/>
    </row>
    <row r="4229" ht="12.75">
      <c r="N4229" s="61"/>
    </row>
    <row r="4230" ht="12.75">
      <c r="N4230" s="61"/>
    </row>
    <row r="4231" ht="12.75">
      <c r="N4231" s="61"/>
    </row>
    <row r="4232" ht="12.75">
      <c r="N4232" s="61"/>
    </row>
    <row r="4233" ht="12.75">
      <c r="N4233" s="61"/>
    </row>
    <row r="4234" ht="12.75">
      <c r="N4234" s="61"/>
    </row>
    <row r="4235" ht="12.75">
      <c r="N4235" s="61"/>
    </row>
    <row r="4236" ht="12.75">
      <c r="N4236" s="61"/>
    </row>
    <row r="4237" ht="12.75">
      <c r="N4237" s="61"/>
    </row>
    <row r="4238" ht="12.75">
      <c r="N4238" s="61"/>
    </row>
    <row r="4239" ht="12.75">
      <c r="N4239" s="61"/>
    </row>
    <row r="4240" ht="12.75">
      <c r="N4240" s="61"/>
    </row>
    <row r="4241" ht="12.75">
      <c r="N4241" s="61"/>
    </row>
    <row r="4242" ht="12.75">
      <c r="N4242" s="61"/>
    </row>
    <row r="4243" ht="12.75">
      <c r="N4243" s="61"/>
    </row>
    <row r="4244" ht="12.75">
      <c r="N4244" s="61"/>
    </row>
    <row r="4245" ht="12.75">
      <c r="N4245" s="61"/>
    </row>
    <row r="4246" ht="12.75">
      <c r="N4246" s="61"/>
    </row>
    <row r="4247" ht="12.75">
      <c r="N4247" s="61"/>
    </row>
    <row r="4248" ht="12.75">
      <c r="N4248" s="61"/>
    </row>
    <row r="4249" ht="12.75">
      <c r="N4249" s="61"/>
    </row>
    <row r="4250" ht="12.75">
      <c r="N4250" s="61"/>
    </row>
    <row r="4251" ht="12.75">
      <c r="N4251" s="61"/>
    </row>
    <row r="4252" ht="12.75">
      <c r="N4252" s="61"/>
    </row>
    <row r="4253" ht="12.75">
      <c r="N4253" s="61"/>
    </row>
    <row r="4254" ht="12.75">
      <c r="N4254" s="61"/>
    </row>
    <row r="4255" ht="12.75">
      <c r="N4255" s="61"/>
    </row>
    <row r="4256" ht="12.75">
      <c r="N4256" s="61"/>
    </row>
    <row r="4257" ht="12.75">
      <c r="N4257" s="61"/>
    </row>
    <row r="4258" ht="12.75">
      <c r="N4258" s="61"/>
    </row>
    <row r="4259" ht="12.75">
      <c r="N4259" s="61"/>
    </row>
    <row r="4260" ht="12.75">
      <c r="N4260" s="61"/>
    </row>
    <row r="4261" ht="12.75">
      <c r="N4261" s="61"/>
    </row>
    <row r="4262" ht="12.75">
      <c r="N4262" s="61"/>
    </row>
    <row r="4263" ht="12.75">
      <c r="N4263" s="61"/>
    </row>
    <row r="4264" ht="12.75">
      <c r="N4264" s="61"/>
    </row>
    <row r="4265" ht="12.75">
      <c r="N4265" s="61"/>
    </row>
    <row r="4266" ht="12.75">
      <c r="N4266" s="61"/>
    </row>
    <row r="4267" ht="12.75">
      <c r="N4267" s="61"/>
    </row>
    <row r="4268" ht="12.75">
      <c r="N4268" s="61"/>
    </row>
    <row r="4269" ht="12.75">
      <c r="N4269" s="61"/>
    </row>
    <row r="4270" ht="12.75">
      <c r="N4270" s="61"/>
    </row>
    <row r="4271" ht="12.75">
      <c r="N4271" s="61"/>
    </row>
    <row r="4272" ht="12.75">
      <c r="N4272" s="61"/>
    </row>
    <row r="4273" ht="12.75">
      <c r="N4273" s="61"/>
    </row>
    <row r="4274" ht="12.75">
      <c r="N4274" s="61"/>
    </row>
    <row r="4275" ht="12.75">
      <c r="N4275" s="61"/>
    </row>
    <row r="4276" ht="12.75">
      <c r="N4276" s="61"/>
    </row>
    <row r="4277" ht="12.75">
      <c r="N4277" s="61"/>
    </row>
    <row r="4278" ht="12.75">
      <c r="N4278" s="61"/>
    </row>
    <row r="4279" ht="12.75">
      <c r="N4279" s="61"/>
    </row>
    <row r="4280" ht="12.75">
      <c r="N4280" s="61"/>
    </row>
    <row r="4281" ht="12.75">
      <c r="N4281" s="61"/>
    </row>
    <row r="4282" ht="12.75">
      <c r="N4282" s="61"/>
    </row>
    <row r="4283" ht="12.75">
      <c r="N4283" s="61"/>
    </row>
    <row r="4284" ht="12.75">
      <c r="N4284" s="61"/>
    </row>
    <row r="4285" ht="12.75">
      <c r="N4285" s="61"/>
    </row>
    <row r="4286" ht="12.75">
      <c r="N4286" s="61"/>
    </row>
    <row r="4287" ht="12.75">
      <c r="N4287" s="61"/>
    </row>
    <row r="4288" ht="12.75">
      <c r="N4288" s="61"/>
    </row>
    <row r="4289" ht="12.75">
      <c r="N4289" s="61"/>
    </row>
    <row r="4290" ht="12.75">
      <c r="N4290" s="61"/>
    </row>
    <row r="4291" ht="12.75">
      <c r="N4291" s="61"/>
    </row>
    <row r="4292" ht="12.75">
      <c r="N4292" s="61"/>
    </row>
    <row r="4293" ht="12.75">
      <c r="N4293" s="61"/>
    </row>
    <row r="4294" ht="12.75">
      <c r="N4294" s="61"/>
    </row>
    <row r="4295" ht="12.75">
      <c r="N4295" s="61"/>
    </row>
    <row r="4296" ht="12.75">
      <c r="N4296" s="61"/>
    </row>
    <row r="4297" ht="12.75">
      <c r="N4297" s="61"/>
    </row>
    <row r="4298" ht="12.75">
      <c r="N4298" s="61"/>
    </row>
    <row r="4299" ht="12.75">
      <c r="N4299" s="61"/>
    </row>
    <row r="4300" ht="12.75">
      <c r="N4300" s="61"/>
    </row>
    <row r="4301" ht="12.75">
      <c r="N4301" s="61"/>
    </row>
    <row r="4302" ht="12.75">
      <c r="N4302" s="61"/>
    </row>
    <row r="4303" ht="12.75">
      <c r="N4303" s="61"/>
    </row>
    <row r="4304" ht="12.75">
      <c r="N4304" s="61"/>
    </row>
    <row r="4305" ht="12.75">
      <c r="N4305" s="61"/>
    </row>
    <row r="4306" ht="12.75">
      <c r="N4306" s="61"/>
    </row>
    <row r="4307" ht="12.75">
      <c r="N4307" s="61"/>
    </row>
    <row r="4308" ht="12.75">
      <c r="N4308" s="61"/>
    </row>
    <row r="4309" ht="12.75">
      <c r="N4309" s="61"/>
    </row>
    <row r="4310" ht="12.75">
      <c r="N4310" s="61"/>
    </row>
    <row r="4311" ht="12.75">
      <c r="N4311" s="61"/>
    </row>
    <row r="4312" ht="12.75">
      <c r="N4312" s="61"/>
    </row>
    <row r="4313" ht="12.75">
      <c r="N4313" s="61"/>
    </row>
    <row r="4314" ht="12.75">
      <c r="N4314" s="61"/>
    </row>
    <row r="4315" ht="12.75">
      <c r="N4315" s="61"/>
    </row>
    <row r="4316" ht="12.75">
      <c r="N4316" s="61"/>
    </row>
    <row r="4317" ht="12.75">
      <c r="N4317" s="61"/>
    </row>
    <row r="4318" ht="12.75">
      <c r="N4318" s="61"/>
    </row>
    <row r="4319" ht="12.75">
      <c r="N4319" s="61"/>
    </row>
    <row r="4320" ht="12.75">
      <c r="N4320" s="61"/>
    </row>
    <row r="4321" ht="12.75">
      <c r="N4321" s="61"/>
    </row>
    <row r="4322" ht="12.75">
      <c r="N4322" s="61"/>
    </row>
    <row r="4323" ht="12.75">
      <c r="N4323" s="61"/>
    </row>
    <row r="4324" ht="12.75">
      <c r="N4324" s="61"/>
    </row>
    <row r="4325" ht="12.75">
      <c r="N4325" s="61"/>
    </row>
    <row r="4326" ht="12.75">
      <c r="N4326" s="61"/>
    </row>
    <row r="4327" ht="12.75">
      <c r="N4327" s="61"/>
    </row>
    <row r="4328" ht="12.75">
      <c r="N4328" s="61"/>
    </row>
    <row r="4329" ht="12.75">
      <c r="N4329" s="61"/>
    </row>
    <row r="4330" ht="12.75">
      <c r="N4330" s="61"/>
    </row>
    <row r="4331" ht="12.75">
      <c r="N4331" s="61"/>
    </row>
    <row r="4332" ht="12.75">
      <c r="N4332" s="61"/>
    </row>
    <row r="4333" ht="12.75">
      <c r="N4333" s="61"/>
    </row>
    <row r="4334" ht="12.75">
      <c r="N4334" s="61"/>
    </row>
    <row r="4335" ht="12.75">
      <c r="N4335" s="61"/>
    </row>
    <row r="4336" ht="12.75">
      <c r="N4336" s="61"/>
    </row>
    <row r="4337" ht="12.75">
      <c r="N4337" s="61"/>
    </row>
    <row r="4338" ht="12.75">
      <c r="N4338" s="61"/>
    </row>
    <row r="4339" ht="12.75">
      <c r="N4339" s="61"/>
    </row>
    <row r="4340" ht="12.75">
      <c r="N4340" s="61"/>
    </row>
    <row r="4341" ht="12.75">
      <c r="N4341" s="61"/>
    </row>
    <row r="4342" ht="12.75">
      <c r="N4342" s="61"/>
    </row>
    <row r="4343" ht="12.75">
      <c r="N4343" s="61"/>
    </row>
    <row r="4344" ht="12.75">
      <c r="N4344" s="61"/>
    </row>
    <row r="4345" ht="12.75">
      <c r="N4345" s="61"/>
    </row>
    <row r="4346" ht="12.75">
      <c r="N4346" s="61"/>
    </row>
    <row r="4347" ht="12.75">
      <c r="N4347" s="61"/>
    </row>
    <row r="4348" ht="12.75">
      <c r="N4348" s="61"/>
    </row>
    <row r="4349" ht="12.75">
      <c r="N4349" s="61"/>
    </row>
    <row r="4350" ht="12.75">
      <c r="N4350" s="61"/>
    </row>
    <row r="4351" ht="12.75">
      <c r="N4351" s="61"/>
    </row>
    <row r="4352" ht="12.75">
      <c r="N4352" s="61"/>
    </row>
    <row r="4353" ht="12.75">
      <c r="N4353" s="61"/>
    </row>
    <row r="4354" ht="12.75">
      <c r="N4354" s="61"/>
    </row>
    <row r="4355" ht="12.75">
      <c r="N4355" s="61"/>
    </row>
    <row r="4356" ht="12.75">
      <c r="N4356" s="61"/>
    </row>
    <row r="4357" ht="12.75">
      <c r="N4357" s="61"/>
    </row>
    <row r="4358" ht="12.75">
      <c r="N4358" s="61"/>
    </row>
    <row r="4359" ht="12.75">
      <c r="N4359" s="61"/>
    </row>
    <row r="4360" ht="12.75">
      <c r="N4360" s="61"/>
    </row>
    <row r="4361" ht="12.75">
      <c r="N4361" s="61"/>
    </row>
    <row r="4362" ht="12.75">
      <c r="N4362" s="61"/>
    </row>
    <row r="4363" ht="12.75">
      <c r="N4363" s="61"/>
    </row>
    <row r="4364" ht="12.75">
      <c r="N4364" s="61"/>
    </row>
    <row r="4365" ht="12.75">
      <c r="N4365" s="61"/>
    </row>
    <row r="4366" ht="12.75">
      <c r="N4366" s="61"/>
    </row>
    <row r="4367" ht="12.75">
      <c r="N4367" s="61"/>
    </row>
    <row r="4368" ht="12.75">
      <c r="N4368" s="61"/>
    </row>
    <row r="4369" ht="12.75">
      <c r="N4369" s="61"/>
    </row>
    <row r="4370" ht="12.75">
      <c r="N4370" s="61"/>
    </row>
    <row r="4371" ht="12.75">
      <c r="N4371" s="61"/>
    </row>
    <row r="4372" ht="12.75">
      <c r="N4372" s="61"/>
    </row>
    <row r="4373" ht="12.75">
      <c r="N4373" s="61"/>
    </row>
    <row r="4374" ht="12.75">
      <c r="N4374" s="61"/>
    </row>
    <row r="4375" ht="12.75">
      <c r="N4375" s="61"/>
    </row>
    <row r="4376" ht="12.75">
      <c r="N4376" s="61"/>
    </row>
    <row r="4377" ht="12.75">
      <c r="N4377" s="61"/>
    </row>
    <row r="4378" ht="12.75">
      <c r="N4378" s="61"/>
    </row>
    <row r="4379" ht="12.75">
      <c r="N4379" s="61"/>
    </row>
    <row r="4380" ht="12.75">
      <c r="N4380" s="61"/>
    </row>
    <row r="4381" ht="12.75">
      <c r="N4381" s="61"/>
    </row>
    <row r="4382" ht="12.75">
      <c r="N4382" s="61"/>
    </row>
    <row r="4383" ht="12.75">
      <c r="N4383" s="61"/>
    </row>
    <row r="4384" ht="12.75">
      <c r="N4384" s="61"/>
    </row>
    <row r="4385" ht="12.75">
      <c r="N4385" s="61"/>
    </row>
    <row r="4386" ht="12.75">
      <c r="N4386" s="61"/>
    </row>
    <row r="4387" ht="12.75">
      <c r="N4387" s="61"/>
    </row>
    <row r="4388" ht="12.75">
      <c r="N4388" s="61"/>
    </row>
    <row r="4389" ht="12.75">
      <c r="N4389" s="61"/>
    </row>
    <row r="4390" ht="12.75">
      <c r="N4390" s="61"/>
    </row>
    <row r="4391" ht="12.75">
      <c r="N4391" s="61"/>
    </row>
    <row r="4392" ht="12.75">
      <c r="N4392" s="61"/>
    </row>
    <row r="4393" ht="12.75">
      <c r="N4393" s="61"/>
    </row>
    <row r="4394" ht="12.75">
      <c r="N4394" s="61"/>
    </row>
    <row r="4395" ht="12.75">
      <c r="N4395" s="61"/>
    </row>
    <row r="4396" ht="12.75">
      <c r="N4396" s="61"/>
    </row>
    <row r="4397" ht="12.75">
      <c r="N4397" s="61"/>
    </row>
    <row r="4398" ht="12.75">
      <c r="N4398" s="61"/>
    </row>
    <row r="4399" ht="12.75">
      <c r="N4399" s="61"/>
    </row>
    <row r="4400" ht="12.75">
      <c r="N4400" s="61"/>
    </row>
    <row r="4401" ht="12.75">
      <c r="N4401" s="61"/>
    </row>
    <row r="4402" ht="12.75">
      <c r="N4402" s="61"/>
    </row>
    <row r="4403" ht="12.75">
      <c r="N4403" s="61"/>
    </row>
    <row r="4404" ht="12.75">
      <c r="N4404" s="61"/>
    </row>
    <row r="4405" ht="12.75">
      <c r="N4405" s="61"/>
    </row>
    <row r="4406" ht="12.75">
      <c r="N4406" s="61"/>
    </row>
    <row r="4407" ht="12.75">
      <c r="N4407" s="61"/>
    </row>
    <row r="4408" ht="12.75">
      <c r="N4408" s="61"/>
    </row>
    <row r="4409" ht="12.75">
      <c r="N4409" s="61"/>
    </row>
    <row r="4410" ht="12.75">
      <c r="N4410" s="61"/>
    </row>
    <row r="4411" ht="12.75">
      <c r="N4411" s="61"/>
    </row>
    <row r="4412" ht="12.75">
      <c r="N4412" s="61"/>
    </row>
    <row r="4413" ht="12.75">
      <c r="N4413" s="61"/>
    </row>
    <row r="4414" ht="12.75">
      <c r="N4414" s="61"/>
    </row>
    <row r="4415" ht="12.75">
      <c r="N4415" s="61"/>
    </row>
    <row r="4416" ht="12.75">
      <c r="N4416" s="61"/>
    </row>
    <row r="4417" ht="12.75">
      <c r="N4417" s="61"/>
    </row>
    <row r="4418" ht="12.75">
      <c r="N4418" s="61"/>
    </row>
    <row r="4419" ht="12.75">
      <c r="N4419" s="61"/>
    </row>
    <row r="4420" ht="12.75">
      <c r="N4420" s="61"/>
    </row>
    <row r="4421" ht="12.75">
      <c r="N4421" s="61"/>
    </row>
    <row r="4422" ht="12.75">
      <c r="N4422" s="61"/>
    </row>
    <row r="4423" ht="12.75">
      <c r="N4423" s="61"/>
    </row>
    <row r="4424" ht="12.75">
      <c r="N4424" s="61"/>
    </row>
    <row r="4425" ht="12.75">
      <c r="N4425" s="61"/>
    </row>
    <row r="4426" ht="12.75">
      <c r="N4426" s="61"/>
    </row>
    <row r="4427" ht="12.75">
      <c r="N4427" s="61"/>
    </row>
    <row r="4428" ht="12.75">
      <c r="N4428" s="61"/>
    </row>
    <row r="4429" ht="12.75">
      <c r="N4429" s="61"/>
    </row>
    <row r="4430" ht="12.75">
      <c r="N4430" s="61"/>
    </row>
    <row r="4431" ht="12.75">
      <c r="N4431" s="61"/>
    </row>
    <row r="4432" ht="12.75">
      <c r="N4432" s="61"/>
    </row>
    <row r="4433" ht="12.75">
      <c r="N4433" s="61"/>
    </row>
    <row r="4434" ht="12.75">
      <c r="N4434" s="61"/>
    </row>
    <row r="4435" ht="12.75">
      <c r="N4435" s="61"/>
    </row>
    <row r="4436" ht="12.75">
      <c r="N4436" s="61"/>
    </row>
    <row r="4437" ht="12.75">
      <c r="N4437" s="61"/>
    </row>
    <row r="4438" ht="12.75">
      <c r="N4438" s="61"/>
    </row>
    <row r="4439" ht="12.75">
      <c r="N4439" s="61"/>
    </row>
    <row r="4440" ht="12.75">
      <c r="N4440" s="61"/>
    </row>
    <row r="4441" ht="12.75">
      <c r="N4441" s="61"/>
    </row>
    <row r="4442" ht="12.75">
      <c r="N4442" s="61"/>
    </row>
    <row r="4443" ht="12.75">
      <c r="N4443" s="61"/>
    </row>
    <row r="4444" ht="12.75">
      <c r="N4444" s="61"/>
    </row>
    <row r="4445" ht="12.75">
      <c r="N4445" s="61"/>
    </row>
    <row r="4446" ht="12.75">
      <c r="N4446" s="61"/>
    </row>
    <row r="4447" ht="12.75">
      <c r="N4447" s="61"/>
    </row>
    <row r="4448" ht="12.75">
      <c r="N4448" s="61"/>
    </row>
    <row r="4449" ht="12.75">
      <c r="N4449" s="61"/>
    </row>
    <row r="4450" ht="12.75">
      <c r="N4450" s="61"/>
    </row>
    <row r="4451" ht="12.75">
      <c r="N4451" s="61"/>
    </row>
    <row r="4452" ht="12.75">
      <c r="N4452" s="61"/>
    </row>
    <row r="4453" ht="12.75">
      <c r="N4453" s="61"/>
    </row>
    <row r="4454" ht="12.75">
      <c r="N4454" s="61"/>
    </row>
    <row r="4455" ht="12.75">
      <c r="N4455" s="61"/>
    </row>
    <row r="4456" ht="12.75">
      <c r="N4456" s="61"/>
    </row>
    <row r="4457" ht="12.75">
      <c r="N4457" s="61"/>
    </row>
    <row r="4458" ht="12.75">
      <c r="N4458" s="61"/>
    </row>
    <row r="4459" ht="12.75">
      <c r="N4459" s="61"/>
    </row>
    <row r="4460" ht="12.75">
      <c r="N4460" s="61"/>
    </row>
    <row r="4461" ht="12.75">
      <c r="N4461" s="61"/>
    </row>
    <row r="4462" ht="12.75">
      <c r="N4462" s="61"/>
    </row>
    <row r="4463" ht="12.75">
      <c r="N4463" s="61"/>
    </row>
    <row r="4464" ht="12.75">
      <c r="N4464" s="61"/>
    </row>
    <row r="4465" ht="12.75">
      <c r="N4465" s="61"/>
    </row>
    <row r="4466" ht="12.75">
      <c r="N4466" s="61"/>
    </row>
    <row r="4467" ht="12.75">
      <c r="N4467" s="61"/>
    </row>
    <row r="4468" ht="12.75">
      <c r="N4468" s="61"/>
    </row>
    <row r="4469" ht="12.75">
      <c r="N4469" s="61"/>
    </row>
    <row r="4470" ht="12.75">
      <c r="N4470" s="61"/>
    </row>
    <row r="4471" ht="12.75">
      <c r="N4471" s="61"/>
    </row>
    <row r="4472" ht="12.75">
      <c r="N4472" s="61"/>
    </row>
    <row r="4473" ht="12.75">
      <c r="N4473" s="61"/>
    </row>
    <row r="4474" ht="12.75">
      <c r="N4474" s="61"/>
    </row>
    <row r="4475" ht="12.75">
      <c r="N4475" s="61"/>
    </row>
    <row r="4476" ht="12.75">
      <c r="N4476" s="61"/>
    </row>
    <row r="4477" ht="12.75">
      <c r="N4477" s="61"/>
    </row>
    <row r="4478" ht="12.75">
      <c r="N4478" s="61"/>
    </row>
    <row r="4479" ht="12.75">
      <c r="N4479" s="61"/>
    </row>
    <row r="4480" ht="12.75">
      <c r="N4480" s="61"/>
    </row>
    <row r="4481" ht="12.75">
      <c r="N4481" s="61"/>
    </row>
    <row r="4482" ht="12.75">
      <c r="N4482" s="61"/>
    </row>
    <row r="4483" ht="12.75">
      <c r="N4483" s="61"/>
    </row>
    <row r="4484" ht="12.75">
      <c r="N4484" s="61"/>
    </row>
    <row r="4485" ht="12.75">
      <c r="N4485" s="61"/>
    </row>
    <row r="4486" ht="12.75">
      <c r="N4486" s="61"/>
    </row>
    <row r="4487" ht="12.75">
      <c r="N4487" s="61"/>
    </row>
    <row r="4488" ht="12.75">
      <c r="N4488" s="61"/>
    </row>
    <row r="4489" ht="12.75">
      <c r="N4489" s="61"/>
    </row>
    <row r="4490" ht="12.75">
      <c r="N4490" s="61"/>
    </row>
    <row r="4491" ht="12.75">
      <c r="N4491" s="61"/>
    </row>
    <row r="4492" ht="12.75">
      <c r="N4492" s="61"/>
    </row>
    <row r="4493" ht="12.75">
      <c r="N4493" s="61"/>
    </row>
    <row r="4494" ht="12.75">
      <c r="N4494" s="61"/>
    </row>
    <row r="4495" ht="12.75">
      <c r="N4495" s="61"/>
    </row>
    <row r="4496" ht="12.75">
      <c r="N4496" s="61"/>
    </row>
    <row r="4497" ht="12.75">
      <c r="N4497" s="61"/>
    </row>
    <row r="4498" ht="12.75">
      <c r="N4498" s="61"/>
    </row>
    <row r="4499" ht="12.75">
      <c r="N4499" s="61"/>
    </row>
    <row r="4500" ht="12.75">
      <c r="N4500" s="61"/>
    </row>
    <row r="4501" ht="12.75">
      <c r="N4501" s="61"/>
    </row>
    <row r="4502" ht="12.75">
      <c r="N4502" s="61"/>
    </row>
    <row r="4503" ht="12.75">
      <c r="N4503" s="61"/>
    </row>
    <row r="4504" ht="12.75">
      <c r="N4504" s="61"/>
    </row>
    <row r="4505" ht="12.75">
      <c r="N4505" s="61"/>
    </row>
    <row r="4506" ht="12.75">
      <c r="N4506" s="61"/>
    </row>
    <row r="4507" ht="12.75">
      <c r="N4507" s="61"/>
    </row>
    <row r="4508" ht="12.75">
      <c r="N4508" s="61"/>
    </row>
    <row r="4509" ht="12.75">
      <c r="N4509" s="61"/>
    </row>
    <row r="4510" ht="12.75">
      <c r="N4510" s="61"/>
    </row>
    <row r="4511" ht="12.75">
      <c r="N4511" s="61"/>
    </row>
    <row r="4512" ht="12.75">
      <c r="N4512" s="61"/>
    </row>
    <row r="4513" ht="12.75">
      <c r="N4513" s="61"/>
    </row>
    <row r="4514" ht="12.75">
      <c r="N4514" s="61"/>
    </row>
    <row r="4515" ht="12.75">
      <c r="N4515" s="61"/>
    </row>
    <row r="4516" ht="12.75">
      <c r="N4516" s="61"/>
    </row>
    <row r="4517" ht="12.75">
      <c r="N4517" s="61"/>
    </row>
    <row r="4518" ht="12.75">
      <c r="N4518" s="61"/>
    </row>
    <row r="4519" ht="12.75">
      <c r="N4519" s="61"/>
    </row>
    <row r="4520" ht="12.75">
      <c r="N4520" s="61"/>
    </row>
    <row r="4521" ht="12.75">
      <c r="N4521" s="61"/>
    </row>
    <row r="4522" ht="12.75">
      <c r="N4522" s="61"/>
    </row>
    <row r="4523" ht="12.75">
      <c r="N4523" s="61"/>
    </row>
    <row r="4524" ht="12.75">
      <c r="N4524" s="61"/>
    </row>
    <row r="4525" ht="12.75">
      <c r="N4525" s="61"/>
    </row>
    <row r="4526" ht="12.75">
      <c r="N4526" s="61"/>
    </row>
    <row r="4527" ht="12.75">
      <c r="N4527" s="61"/>
    </row>
    <row r="4528" ht="12.75">
      <c r="N4528" s="61"/>
    </row>
    <row r="4529" ht="12.75">
      <c r="N4529" s="61"/>
    </row>
    <row r="4530" ht="12.75">
      <c r="N4530" s="61"/>
    </row>
    <row r="4531" ht="12.75">
      <c r="N4531" s="61"/>
    </row>
    <row r="4532" ht="12.75">
      <c r="N4532" s="61"/>
    </row>
    <row r="4533" ht="12.75">
      <c r="N4533" s="61"/>
    </row>
    <row r="4534" ht="12.75">
      <c r="N4534" s="61"/>
    </row>
    <row r="4535" ht="12.75">
      <c r="N4535" s="61"/>
    </row>
    <row r="4536" ht="12.75">
      <c r="N4536" s="61"/>
    </row>
    <row r="4537" ht="12.75">
      <c r="N4537" s="61"/>
    </row>
    <row r="4538" ht="12.75">
      <c r="N4538" s="61"/>
    </row>
    <row r="4539" ht="12.75">
      <c r="N4539" s="61"/>
    </row>
    <row r="4540" ht="12.75">
      <c r="N4540" s="61"/>
    </row>
    <row r="4541" ht="12.75">
      <c r="N4541" s="61"/>
    </row>
    <row r="4542" ht="12.75">
      <c r="N4542" s="61"/>
    </row>
    <row r="4543" ht="12.75">
      <c r="N4543" s="61"/>
    </row>
    <row r="4544" ht="12.75">
      <c r="N4544" s="61"/>
    </row>
    <row r="4545" ht="12.75">
      <c r="N4545" s="61"/>
    </row>
    <row r="4546" ht="12.75">
      <c r="N4546" s="61"/>
    </row>
    <row r="4547" ht="12.75">
      <c r="N4547" s="61"/>
    </row>
    <row r="4548" ht="12.75">
      <c r="N4548" s="61"/>
    </row>
    <row r="4549" ht="12.75">
      <c r="N4549" s="61"/>
    </row>
    <row r="4550" ht="12.75">
      <c r="N4550" s="61"/>
    </row>
    <row r="4551" ht="12.75">
      <c r="N4551" s="61"/>
    </row>
    <row r="4552" ht="12.75">
      <c r="N4552" s="61"/>
    </row>
    <row r="4553" ht="12.75">
      <c r="N4553" s="61"/>
    </row>
    <row r="4554" ht="12.75">
      <c r="N4554" s="61"/>
    </row>
    <row r="4555" ht="12.75">
      <c r="N4555" s="61"/>
    </row>
    <row r="4556" ht="12.75">
      <c r="N4556" s="61"/>
    </row>
    <row r="4557" ht="12.75">
      <c r="N4557" s="61"/>
    </row>
    <row r="4558" ht="12.75">
      <c r="N4558" s="61"/>
    </row>
    <row r="4559" ht="12.75">
      <c r="N4559" s="61"/>
    </row>
    <row r="4560" ht="12.75">
      <c r="N4560" s="61"/>
    </row>
    <row r="4561" ht="12.75">
      <c r="N4561" s="61"/>
    </row>
    <row r="4562" ht="12.75">
      <c r="N4562" s="61"/>
    </row>
    <row r="4563" ht="12.75">
      <c r="N4563" s="61"/>
    </row>
    <row r="4564" ht="12.75">
      <c r="N4564" s="61"/>
    </row>
    <row r="4565" ht="12.75">
      <c r="N4565" s="61"/>
    </row>
    <row r="4566" ht="12.75">
      <c r="N4566" s="61"/>
    </row>
    <row r="4567" ht="12.75">
      <c r="N4567" s="61"/>
    </row>
    <row r="4568" ht="12.75">
      <c r="N4568" s="61"/>
    </row>
    <row r="4569" ht="12.75">
      <c r="N4569" s="61"/>
    </row>
    <row r="4570" ht="12.75">
      <c r="N4570" s="61"/>
    </row>
    <row r="4571" ht="12.75">
      <c r="N4571" s="61"/>
    </row>
    <row r="4572" ht="12.75">
      <c r="N4572" s="61"/>
    </row>
    <row r="4573" ht="12.75">
      <c r="N4573" s="61"/>
    </row>
    <row r="4574" ht="12.75">
      <c r="N4574" s="61"/>
    </row>
    <row r="4575" ht="12.75">
      <c r="N4575" s="61"/>
    </row>
    <row r="4576" ht="12.75">
      <c r="N4576" s="61"/>
    </row>
    <row r="4577" ht="12.75">
      <c r="N4577" s="61"/>
    </row>
    <row r="4578" ht="12.75">
      <c r="N4578" s="61"/>
    </row>
    <row r="4579" ht="12.75">
      <c r="N4579" s="61"/>
    </row>
    <row r="4580" ht="12.75">
      <c r="N4580" s="61"/>
    </row>
    <row r="4581" ht="12.75">
      <c r="N4581" s="61"/>
    </row>
    <row r="4582" ht="12.75">
      <c r="N4582" s="61"/>
    </row>
    <row r="4583" ht="12.75">
      <c r="N4583" s="61"/>
    </row>
    <row r="4584" ht="12.75">
      <c r="N4584" s="61"/>
    </row>
    <row r="4585" ht="12.75">
      <c r="N4585" s="61"/>
    </row>
    <row r="4586" ht="12.75">
      <c r="N4586" s="61"/>
    </row>
    <row r="4587" ht="12.75">
      <c r="N4587" s="61"/>
    </row>
    <row r="4588" ht="12.75">
      <c r="N4588" s="61"/>
    </row>
    <row r="4589" ht="12.75">
      <c r="N4589" s="61"/>
    </row>
    <row r="4590" ht="12.75">
      <c r="N4590" s="61"/>
    </row>
    <row r="4591" ht="12.75">
      <c r="N4591" s="61"/>
    </row>
    <row r="4592" ht="12.75">
      <c r="N4592" s="61"/>
    </row>
    <row r="4593" ht="12.75">
      <c r="N4593" s="61"/>
    </row>
    <row r="4594" ht="12.75">
      <c r="N4594" s="61"/>
    </row>
    <row r="4595" ht="12.75">
      <c r="N4595" s="61"/>
    </row>
    <row r="4596" ht="12.75">
      <c r="N4596" s="61"/>
    </row>
    <row r="4597" ht="12.75">
      <c r="N4597" s="61"/>
    </row>
    <row r="4598" ht="12.75">
      <c r="N4598" s="61"/>
    </row>
    <row r="4599" ht="12.75">
      <c r="N4599" s="61"/>
    </row>
    <row r="4600" ht="12.75">
      <c r="N4600" s="61"/>
    </row>
    <row r="4601" ht="12.75">
      <c r="N4601" s="61"/>
    </row>
    <row r="4602" ht="12.75">
      <c r="N4602" s="61"/>
    </row>
    <row r="4603" ht="12.75">
      <c r="N4603" s="61"/>
    </row>
    <row r="4604" ht="12.75">
      <c r="N4604" s="61"/>
    </row>
    <row r="4605" ht="12.75">
      <c r="N4605" s="61"/>
    </row>
    <row r="4606" ht="12.75">
      <c r="N4606" s="61"/>
    </row>
    <row r="4607" ht="12.75">
      <c r="N4607" s="61"/>
    </row>
    <row r="4608" ht="12.75">
      <c r="N4608" s="61"/>
    </row>
    <row r="4609" ht="12.75">
      <c r="N4609" s="61"/>
    </row>
    <row r="4610" ht="12.75">
      <c r="N4610" s="61"/>
    </row>
    <row r="4611" ht="12.75">
      <c r="N4611" s="61"/>
    </row>
    <row r="4612" ht="12.75">
      <c r="N4612" s="61"/>
    </row>
    <row r="4613" ht="12.75">
      <c r="N4613" s="61"/>
    </row>
    <row r="4614" ht="12.75">
      <c r="N4614" s="61"/>
    </row>
    <row r="4615" ht="12.75">
      <c r="N4615" s="61"/>
    </row>
    <row r="4616" ht="12.75">
      <c r="N4616" s="61"/>
    </row>
    <row r="4617" ht="12.75">
      <c r="N4617" s="61"/>
    </row>
    <row r="4618" ht="12.75">
      <c r="N4618" s="61"/>
    </row>
    <row r="4619" ht="12.75">
      <c r="N4619" s="61"/>
    </row>
    <row r="4620" ht="12.75">
      <c r="N4620" s="61"/>
    </row>
    <row r="4621" ht="12.75">
      <c r="N4621" s="61"/>
    </row>
    <row r="4622" ht="12.75">
      <c r="N4622" s="61"/>
    </row>
    <row r="4623" ht="12.75">
      <c r="N4623" s="61"/>
    </row>
    <row r="4624" ht="12.75">
      <c r="N4624" s="61"/>
    </row>
    <row r="4625" ht="12.75">
      <c r="N4625" s="61"/>
    </row>
    <row r="4626" ht="12.75">
      <c r="N4626" s="61"/>
    </row>
    <row r="4627" ht="12.75">
      <c r="N4627" s="61"/>
    </row>
    <row r="4628" ht="12.75">
      <c r="N4628" s="61"/>
    </row>
    <row r="4629" ht="12.75">
      <c r="N4629" s="61"/>
    </row>
    <row r="4630" ht="12.75">
      <c r="N4630" s="61"/>
    </row>
    <row r="4631" ht="12.75">
      <c r="N4631" s="61"/>
    </row>
    <row r="4632" ht="12.75">
      <c r="N4632" s="61"/>
    </row>
    <row r="4633" ht="12.75">
      <c r="N4633" s="61"/>
    </row>
    <row r="4634" ht="12.75">
      <c r="N4634" s="61"/>
    </row>
    <row r="4635" ht="12.75">
      <c r="N4635" s="61"/>
    </row>
    <row r="4636" ht="12.75">
      <c r="N4636" s="61"/>
    </row>
    <row r="4637" ht="12.75">
      <c r="N4637" s="61"/>
    </row>
    <row r="4638" ht="12.75">
      <c r="N4638" s="61"/>
    </row>
    <row r="4639" ht="12.75">
      <c r="N4639" s="61"/>
    </row>
    <row r="4640" ht="12.75">
      <c r="N4640" s="61"/>
    </row>
    <row r="4641" ht="12.75">
      <c r="N4641" s="61"/>
    </row>
    <row r="4642" ht="12.75">
      <c r="N4642" s="61"/>
    </row>
    <row r="4643" ht="12.75">
      <c r="N4643" s="61"/>
    </row>
    <row r="4644" ht="12.75">
      <c r="N4644" s="61"/>
    </row>
    <row r="4645" ht="12.75">
      <c r="N4645" s="61"/>
    </row>
    <row r="4646" ht="12.75">
      <c r="N4646" s="61"/>
    </row>
    <row r="4647" ht="12.75">
      <c r="N4647" s="61"/>
    </row>
    <row r="4648" ht="12.75">
      <c r="N4648" s="61"/>
    </row>
    <row r="4649" ht="12.75">
      <c r="N4649" s="61"/>
    </row>
    <row r="4650" ht="12.75">
      <c r="N4650" s="61"/>
    </row>
    <row r="4651" ht="12.75">
      <c r="N4651" s="61"/>
    </row>
    <row r="4652" ht="12.75">
      <c r="N4652" s="61"/>
    </row>
    <row r="4653" ht="12.75">
      <c r="N4653" s="61"/>
    </row>
    <row r="4654" ht="12.75">
      <c r="N4654" s="61"/>
    </row>
    <row r="4655" ht="12.75">
      <c r="N4655" s="61"/>
    </row>
    <row r="4656" ht="12.75">
      <c r="N4656" s="61"/>
    </row>
    <row r="4657" ht="12.75">
      <c r="N4657" s="61"/>
    </row>
    <row r="4658" ht="12.75">
      <c r="N4658" s="61"/>
    </row>
    <row r="4659" ht="12.75">
      <c r="N4659" s="61"/>
    </row>
    <row r="4660" ht="12.75">
      <c r="N4660" s="61"/>
    </row>
    <row r="4661" ht="12.75">
      <c r="N4661" s="61"/>
    </row>
    <row r="4662" ht="12.75">
      <c r="N4662" s="61"/>
    </row>
    <row r="4663" ht="12.75">
      <c r="N4663" s="61"/>
    </row>
    <row r="4664" ht="12.75">
      <c r="N4664" s="61"/>
    </row>
    <row r="4665" ht="12.75">
      <c r="N4665" s="61"/>
    </row>
    <row r="4666" ht="12.75">
      <c r="N4666" s="61"/>
    </row>
    <row r="4667" ht="12.75">
      <c r="N4667" s="61"/>
    </row>
    <row r="4668" ht="12.75">
      <c r="N4668" s="61"/>
    </row>
    <row r="4669" ht="12.75">
      <c r="N4669" s="61"/>
    </row>
    <row r="4670" ht="12.75">
      <c r="N4670" s="61"/>
    </row>
    <row r="4671" ht="12.75">
      <c r="N4671" s="61"/>
    </row>
    <row r="4672" ht="12.75">
      <c r="N4672" s="61"/>
    </row>
    <row r="4673" ht="12.75">
      <c r="N4673" s="61"/>
    </row>
    <row r="4674" ht="12.75">
      <c r="N4674" s="61"/>
    </row>
    <row r="4675" ht="12.75">
      <c r="N4675" s="61"/>
    </row>
    <row r="4676" ht="12.75">
      <c r="N4676" s="61"/>
    </row>
    <row r="4677" ht="12.75">
      <c r="N4677" s="61"/>
    </row>
    <row r="4678" ht="12.75">
      <c r="N4678" s="61"/>
    </row>
    <row r="4679" ht="12.75">
      <c r="N4679" s="61"/>
    </row>
    <row r="4680" ht="12.75">
      <c r="N4680" s="61"/>
    </row>
    <row r="4681" ht="12.75">
      <c r="N4681" s="61"/>
    </row>
    <row r="4682" ht="12.75">
      <c r="N4682" s="61"/>
    </row>
    <row r="4683" ht="12.75">
      <c r="N4683" s="61"/>
    </row>
    <row r="4684" ht="12.75">
      <c r="N4684" s="61"/>
    </row>
    <row r="4685" ht="12.75">
      <c r="N4685" s="61"/>
    </row>
    <row r="4686" ht="12.75">
      <c r="N4686" s="61"/>
    </row>
    <row r="4687" ht="12.75">
      <c r="N4687" s="61"/>
    </row>
    <row r="4688" ht="12.75">
      <c r="N4688" s="61"/>
    </row>
    <row r="4689" ht="12.75">
      <c r="N4689" s="61"/>
    </row>
    <row r="4690" ht="12.75">
      <c r="N4690" s="61"/>
    </row>
    <row r="4691" ht="12.75">
      <c r="N4691" s="61"/>
    </row>
    <row r="4692" ht="12.75">
      <c r="N4692" s="61"/>
    </row>
    <row r="4693" ht="12.75">
      <c r="N4693" s="61"/>
    </row>
    <row r="4694" ht="12.75">
      <c r="N4694" s="61"/>
    </row>
    <row r="4695" ht="12.75">
      <c r="N4695" s="61"/>
    </row>
    <row r="4696" ht="12.75">
      <c r="N4696" s="61"/>
    </row>
    <row r="4697" ht="12.75">
      <c r="N4697" s="61"/>
    </row>
    <row r="4698" ht="12.75">
      <c r="N4698" s="61"/>
    </row>
    <row r="4699" ht="12.75">
      <c r="N4699" s="61"/>
    </row>
    <row r="4700" ht="12.75">
      <c r="N4700" s="61"/>
    </row>
    <row r="4701" ht="12.75">
      <c r="N4701" s="61"/>
    </row>
    <row r="4702" ht="12.75">
      <c r="N4702" s="61"/>
    </row>
    <row r="4703" ht="12.75">
      <c r="N4703" s="61"/>
    </row>
    <row r="4704" ht="12.75">
      <c r="N4704" s="61"/>
    </row>
    <row r="4705" ht="12.75">
      <c r="N4705" s="61"/>
    </row>
    <row r="4706" ht="12.75">
      <c r="N4706" s="61"/>
    </row>
    <row r="4707" ht="12.75">
      <c r="N4707" s="61"/>
    </row>
    <row r="4708" ht="12.75">
      <c r="N4708" s="61"/>
    </row>
    <row r="4709" ht="12.75">
      <c r="N4709" s="61"/>
    </row>
    <row r="4710" ht="12.75">
      <c r="N4710" s="61"/>
    </row>
    <row r="4711" ht="12.75">
      <c r="N4711" s="61"/>
    </row>
    <row r="4712" ht="12.75">
      <c r="N4712" s="61"/>
    </row>
    <row r="4713" ht="12.75">
      <c r="N4713" s="61"/>
    </row>
    <row r="4714" ht="12.75">
      <c r="N4714" s="61"/>
    </row>
    <row r="4715" ht="12.75">
      <c r="N4715" s="61"/>
    </row>
    <row r="4716" ht="12.75">
      <c r="N4716" s="61"/>
    </row>
    <row r="4717" ht="12.75">
      <c r="N4717" s="61"/>
    </row>
    <row r="4718" ht="12.75">
      <c r="N4718" s="61"/>
    </row>
    <row r="4719" ht="12.75">
      <c r="N4719" s="61"/>
    </row>
    <row r="4720" ht="12.75">
      <c r="N4720" s="61"/>
    </row>
    <row r="4721" ht="12.75">
      <c r="N4721" s="61"/>
    </row>
    <row r="4722" ht="12.75">
      <c r="N4722" s="61"/>
    </row>
    <row r="4723" ht="12.75">
      <c r="N4723" s="61"/>
    </row>
    <row r="4724" ht="12.75">
      <c r="N4724" s="61"/>
    </row>
    <row r="4725" ht="12.75">
      <c r="N4725" s="61"/>
    </row>
    <row r="4726" ht="12.75">
      <c r="N4726" s="61"/>
    </row>
    <row r="4727" ht="12.75">
      <c r="N4727" s="61"/>
    </row>
    <row r="4728" ht="12.75">
      <c r="N4728" s="61"/>
    </row>
    <row r="4729" ht="12.75">
      <c r="N4729" s="61"/>
    </row>
    <row r="4730" ht="12.75">
      <c r="N4730" s="61"/>
    </row>
    <row r="4731" ht="12.75">
      <c r="N4731" s="61"/>
    </row>
    <row r="4732" ht="12.75">
      <c r="N4732" s="61"/>
    </row>
    <row r="4733" ht="12.75">
      <c r="N4733" s="61"/>
    </row>
    <row r="4734" ht="12.75">
      <c r="N4734" s="61"/>
    </row>
    <row r="4735" ht="12.75">
      <c r="N4735" s="61"/>
    </row>
    <row r="4736" ht="12.75">
      <c r="N4736" s="61"/>
    </row>
    <row r="4737" ht="12.75">
      <c r="N4737" s="61"/>
    </row>
    <row r="4738" ht="12.75">
      <c r="N4738" s="61"/>
    </row>
    <row r="4739" ht="12.75">
      <c r="N4739" s="61"/>
    </row>
    <row r="4740" ht="12.75">
      <c r="N4740" s="61"/>
    </row>
    <row r="4741" ht="12.75">
      <c r="N4741" s="61"/>
    </row>
    <row r="4742" ht="12.75">
      <c r="N4742" s="61"/>
    </row>
    <row r="4743" ht="12.75">
      <c r="N4743" s="61"/>
    </row>
    <row r="4744" ht="12.75">
      <c r="N4744" s="61"/>
    </row>
    <row r="4745" ht="12.75">
      <c r="N4745" s="61"/>
    </row>
    <row r="4746" ht="12.75">
      <c r="N4746" s="61"/>
    </row>
    <row r="4747" ht="12.75">
      <c r="N4747" s="61"/>
    </row>
    <row r="4748" ht="12.75">
      <c r="N4748" s="61"/>
    </row>
    <row r="4749" ht="12.75">
      <c r="N4749" s="61"/>
    </row>
    <row r="4750" ht="12.75">
      <c r="N4750" s="61"/>
    </row>
    <row r="4751" ht="12.75">
      <c r="N4751" s="61"/>
    </row>
    <row r="4752" ht="12.75">
      <c r="N4752" s="61"/>
    </row>
    <row r="4753" ht="12.75">
      <c r="N4753" s="61"/>
    </row>
    <row r="4754" ht="12.75">
      <c r="N4754" s="61"/>
    </row>
    <row r="4755" ht="12.75">
      <c r="N4755" s="61"/>
    </row>
    <row r="4756" ht="12.75">
      <c r="N4756" s="61"/>
    </row>
    <row r="4757" ht="12.75">
      <c r="N4757" s="61"/>
    </row>
    <row r="4758" ht="12.75">
      <c r="N4758" s="61"/>
    </row>
    <row r="4759" ht="12.75">
      <c r="N4759" s="61"/>
    </row>
    <row r="4760" ht="12.75">
      <c r="N4760" s="61"/>
    </row>
    <row r="4761" ht="12.75">
      <c r="N4761" s="61"/>
    </row>
    <row r="4762" ht="12.75">
      <c r="N4762" s="61"/>
    </row>
    <row r="4763" ht="12.75">
      <c r="N4763" s="61"/>
    </row>
    <row r="4764" ht="12.75">
      <c r="N4764" s="61"/>
    </row>
    <row r="4765" ht="12.75">
      <c r="N4765" s="61"/>
    </row>
    <row r="4766" ht="12.75">
      <c r="N4766" s="61"/>
    </row>
    <row r="4767" ht="12.75">
      <c r="N4767" s="61"/>
    </row>
    <row r="4768" ht="12.75">
      <c r="N4768" s="61"/>
    </row>
    <row r="4769" ht="12.75">
      <c r="N4769" s="61"/>
    </row>
    <row r="4770" ht="12.75">
      <c r="N4770" s="61"/>
    </row>
    <row r="4771" ht="12.75">
      <c r="N4771" s="61"/>
    </row>
    <row r="4772" ht="12.75">
      <c r="N4772" s="61"/>
    </row>
    <row r="4773" ht="12.75">
      <c r="N4773" s="61"/>
    </row>
    <row r="4774" ht="12.75">
      <c r="N4774" s="61"/>
    </row>
    <row r="4775" ht="12.75">
      <c r="N4775" s="61"/>
    </row>
    <row r="4776" ht="12.75">
      <c r="N4776" s="61"/>
    </row>
    <row r="4777" ht="12.75">
      <c r="N4777" s="61"/>
    </row>
    <row r="4778" ht="12.75">
      <c r="N4778" s="61"/>
    </row>
    <row r="4779" ht="12.75">
      <c r="N4779" s="61"/>
    </row>
    <row r="4780" ht="12.75">
      <c r="N4780" s="61"/>
    </row>
    <row r="4781" ht="12.75">
      <c r="N4781" s="61"/>
    </row>
    <row r="4782" ht="12.75">
      <c r="N4782" s="61"/>
    </row>
    <row r="4783" ht="12.75">
      <c r="N4783" s="61"/>
    </row>
    <row r="4784" ht="12.75">
      <c r="N4784" s="61"/>
    </row>
    <row r="4785" ht="12.75">
      <c r="N4785" s="61"/>
    </row>
    <row r="4786" ht="12.75">
      <c r="N4786" s="61"/>
    </row>
    <row r="4787" ht="12.75">
      <c r="N4787" s="61"/>
    </row>
    <row r="4788" ht="12.75">
      <c r="N4788" s="61"/>
    </row>
    <row r="4789" ht="12.75">
      <c r="N4789" s="61"/>
    </row>
    <row r="4790" ht="12.75">
      <c r="N4790" s="61"/>
    </row>
    <row r="4791" ht="12.75">
      <c r="N4791" s="61"/>
    </row>
    <row r="4792" ht="12.75">
      <c r="N4792" s="61"/>
    </row>
    <row r="4793" ht="12.75">
      <c r="N4793" s="61"/>
    </row>
    <row r="4794" ht="12.75">
      <c r="N4794" s="61"/>
    </row>
    <row r="4795" ht="12.75">
      <c r="N4795" s="61"/>
    </row>
    <row r="4796" ht="12.75">
      <c r="N4796" s="61"/>
    </row>
    <row r="4797" ht="12.75">
      <c r="N4797" s="61"/>
    </row>
    <row r="4798" ht="12.75">
      <c r="N4798" s="61"/>
    </row>
    <row r="4799" ht="12.75">
      <c r="N4799" s="61"/>
    </row>
    <row r="4800" ht="12.75">
      <c r="N4800" s="61"/>
    </row>
    <row r="4801" ht="12.75">
      <c r="N4801" s="61"/>
    </row>
    <row r="4802" ht="12.75">
      <c r="N4802" s="61"/>
    </row>
    <row r="4803" ht="12.75">
      <c r="N4803" s="61"/>
    </row>
    <row r="4804" ht="12.75">
      <c r="N4804" s="61"/>
    </row>
    <row r="4805" ht="12.75">
      <c r="N4805" s="61"/>
    </row>
    <row r="4806" ht="12.75">
      <c r="N4806" s="61"/>
    </row>
    <row r="4807" ht="12.75">
      <c r="N4807" s="61"/>
    </row>
    <row r="4808" ht="12.75">
      <c r="N4808" s="61"/>
    </row>
    <row r="4809" ht="12.75">
      <c r="N4809" s="61"/>
    </row>
    <row r="4810" ht="12.75">
      <c r="N4810" s="61"/>
    </row>
    <row r="4811" ht="12.75">
      <c r="N4811" s="61"/>
    </row>
    <row r="4812" ht="12.75">
      <c r="N4812" s="61"/>
    </row>
    <row r="4813" ht="12.75">
      <c r="N4813" s="61"/>
    </row>
    <row r="4814" ht="12.75">
      <c r="N4814" s="61"/>
    </row>
    <row r="4815" ht="12.75">
      <c r="N4815" s="61"/>
    </row>
    <row r="4816" ht="12.75">
      <c r="N4816" s="61"/>
    </row>
    <row r="4817" ht="12.75">
      <c r="N4817" s="61"/>
    </row>
    <row r="4818" ht="12.75">
      <c r="N4818" s="61"/>
    </row>
    <row r="4819" ht="12.75">
      <c r="N4819" s="61"/>
    </row>
    <row r="4820" ht="12.75">
      <c r="N4820" s="61"/>
    </row>
    <row r="4821" ht="12.75">
      <c r="N4821" s="61"/>
    </row>
    <row r="4822" ht="12.75">
      <c r="N4822" s="61"/>
    </row>
    <row r="4823" ht="12.75">
      <c r="N4823" s="61"/>
    </row>
    <row r="4824" ht="12.75">
      <c r="N4824" s="61"/>
    </row>
    <row r="4825" ht="12.75">
      <c r="N4825" s="61"/>
    </row>
    <row r="4826" ht="12.75">
      <c r="N4826" s="61"/>
    </row>
    <row r="4827" ht="12.75">
      <c r="N4827" s="61"/>
    </row>
    <row r="4828" ht="12.75">
      <c r="N4828" s="61"/>
    </row>
    <row r="4829" ht="12.75">
      <c r="N4829" s="61"/>
    </row>
    <row r="4830" ht="12.75">
      <c r="N4830" s="61"/>
    </row>
    <row r="4831" ht="12.75">
      <c r="N4831" s="61"/>
    </row>
    <row r="4832" ht="12.75">
      <c r="N4832" s="61"/>
    </row>
    <row r="4833" ht="12.75">
      <c r="N4833" s="61"/>
    </row>
    <row r="4834" ht="12.75">
      <c r="N4834" s="61"/>
    </row>
    <row r="4835" ht="12.75">
      <c r="N4835" s="61"/>
    </row>
    <row r="4836" ht="12.75">
      <c r="N4836" s="61"/>
    </row>
    <row r="4837" ht="12.75">
      <c r="N4837" s="61"/>
    </row>
    <row r="4838" ht="12.75">
      <c r="N4838" s="61"/>
    </row>
    <row r="4839" ht="12.75">
      <c r="N4839" s="61"/>
    </row>
    <row r="4840" ht="12.75">
      <c r="N4840" s="61"/>
    </row>
    <row r="4841" ht="12.75">
      <c r="N4841" s="61"/>
    </row>
    <row r="4842" ht="12.75">
      <c r="N4842" s="61"/>
    </row>
    <row r="4843" ht="12.75">
      <c r="N4843" s="61"/>
    </row>
    <row r="4844" ht="12.75">
      <c r="N4844" s="61"/>
    </row>
    <row r="4845" ht="12.75">
      <c r="N4845" s="61"/>
    </row>
    <row r="4846" ht="12.75">
      <c r="N4846" s="61"/>
    </row>
    <row r="4847" ht="12.75">
      <c r="N4847" s="61"/>
    </row>
    <row r="4848" ht="12.75">
      <c r="N4848" s="61"/>
    </row>
    <row r="4849" ht="12.75">
      <c r="N4849" s="61"/>
    </row>
    <row r="4850" ht="12.75">
      <c r="N4850" s="61"/>
    </row>
    <row r="4851" ht="12.75">
      <c r="N4851" s="61"/>
    </row>
    <row r="4852" ht="12.75">
      <c r="N4852" s="61"/>
    </row>
    <row r="4853" ht="12.75">
      <c r="N4853" s="61"/>
    </row>
    <row r="4854" ht="12.75">
      <c r="N4854" s="61"/>
    </row>
    <row r="4855" ht="12.75">
      <c r="N4855" s="61"/>
    </row>
    <row r="4856" ht="12.75">
      <c r="N4856" s="61"/>
    </row>
    <row r="4857" ht="12.75">
      <c r="N4857" s="61"/>
    </row>
    <row r="4858" ht="12.75">
      <c r="N4858" s="61"/>
    </row>
    <row r="4859" ht="12.75">
      <c r="N4859" s="61"/>
    </row>
    <row r="4860" ht="12.75">
      <c r="N4860" s="61"/>
    </row>
    <row r="4861" ht="12.75">
      <c r="N4861" s="61"/>
    </row>
    <row r="4862" ht="12.75">
      <c r="N4862" s="61"/>
    </row>
    <row r="4863" ht="12.75">
      <c r="N4863" s="61"/>
    </row>
    <row r="4864" ht="12.75">
      <c r="N4864" s="61"/>
    </row>
    <row r="4865" ht="12.75">
      <c r="N4865" s="61"/>
    </row>
    <row r="4866" ht="12.75">
      <c r="N4866" s="61"/>
    </row>
    <row r="4867" ht="12.75">
      <c r="N4867" s="61"/>
    </row>
    <row r="4868" ht="12.75">
      <c r="N4868" s="61"/>
    </row>
    <row r="4869" ht="12.75">
      <c r="N4869" s="61"/>
    </row>
    <row r="4870" ht="12.75">
      <c r="N4870" s="61"/>
    </row>
    <row r="4871" ht="12.75">
      <c r="N4871" s="61"/>
    </row>
    <row r="4872" ht="12.75">
      <c r="N4872" s="61"/>
    </row>
    <row r="4873" ht="12.75">
      <c r="N4873" s="61"/>
    </row>
    <row r="4874" ht="12.75">
      <c r="N4874" s="61"/>
    </row>
    <row r="4875" ht="12.75">
      <c r="N4875" s="61"/>
    </row>
    <row r="4876" ht="12.75">
      <c r="N4876" s="61"/>
    </row>
    <row r="4877" ht="12.75">
      <c r="N4877" s="61"/>
    </row>
    <row r="4878" ht="12.75">
      <c r="N4878" s="61"/>
    </row>
    <row r="4879" ht="12.75">
      <c r="N4879" s="61"/>
    </row>
    <row r="4880" ht="12.75">
      <c r="N4880" s="61"/>
    </row>
    <row r="4881" ht="12.75">
      <c r="N4881" s="61"/>
    </row>
    <row r="4882" ht="12.75">
      <c r="N4882" s="61"/>
    </row>
    <row r="4883" ht="12.75">
      <c r="N4883" s="61"/>
    </row>
    <row r="4884" ht="12.75">
      <c r="N4884" s="61"/>
    </row>
    <row r="4885" ht="12.75">
      <c r="N4885" s="61"/>
    </row>
    <row r="4886" ht="12.75">
      <c r="N4886" s="61"/>
    </row>
    <row r="4887" ht="12.75">
      <c r="N4887" s="61"/>
    </row>
    <row r="4888" ht="12.75">
      <c r="N4888" s="61"/>
    </row>
    <row r="4889" ht="12.75">
      <c r="N4889" s="61"/>
    </row>
    <row r="4890" ht="12.75">
      <c r="N4890" s="61"/>
    </row>
    <row r="4891" ht="12.75">
      <c r="N4891" s="61"/>
    </row>
    <row r="4892" ht="12.75">
      <c r="N4892" s="61"/>
    </row>
    <row r="4893" ht="12.75">
      <c r="N4893" s="61"/>
    </row>
    <row r="4894" ht="12.75">
      <c r="N4894" s="61"/>
    </row>
    <row r="4895" ht="12.75">
      <c r="N4895" s="61"/>
    </row>
    <row r="4896" ht="12.75">
      <c r="N4896" s="61"/>
    </row>
    <row r="4897" ht="12.75">
      <c r="N4897" s="61"/>
    </row>
    <row r="4898" ht="12.75">
      <c r="N4898" s="61"/>
    </row>
    <row r="4899" ht="12.75">
      <c r="N4899" s="61"/>
    </row>
    <row r="4900" ht="12.75">
      <c r="N4900" s="61"/>
    </row>
    <row r="4901" ht="12.75">
      <c r="N4901" s="61"/>
    </row>
    <row r="4902" ht="12.75">
      <c r="N4902" s="61"/>
    </row>
    <row r="4903" ht="12.75">
      <c r="N4903" s="61"/>
    </row>
    <row r="4904" ht="12.75">
      <c r="N4904" s="61"/>
    </row>
    <row r="4905" ht="12.75">
      <c r="N4905" s="61"/>
    </row>
    <row r="4906" ht="12.75">
      <c r="N4906" s="61"/>
    </row>
    <row r="4907" ht="12.75">
      <c r="N4907" s="61"/>
    </row>
    <row r="4908" ht="12.75">
      <c r="N4908" s="61"/>
    </row>
    <row r="4909" ht="12.75">
      <c r="N4909" s="61"/>
    </row>
    <row r="4910" ht="12.75">
      <c r="N4910" s="61"/>
    </row>
    <row r="4911" ht="12.75">
      <c r="N4911" s="61"/>
    </row>
    <row r="4912" ht="12.75">
      <c r="N4912" s="61"/>
    </row>
    <row r="4913" ht="12.75">
      <c r="N4913" s="61"/>
    </row>
    <row r="4914" ht="12.75">
      <c r="N4914" s="61"/>
    </row>
    <row r="4915" ht="12.75">
      <c r="N4915" s="61"/>
    </row>
    <row r="4916" ht="12.75">
      <c r="N4916" s="61"/>
    </row>
    <row r="4917" ht="12.75">
      <c r="N4917" s="61"/>
    </row>
    <row r="4918" ht="12.75">
      <c r="N4918" s="61"/>
    </row>
    <row r="4919" ht="12.75">
      <c r="N4919" s="61"/>
    </row>
    <row r="4920" ht="12.75">
      <c r="N4920" s="61"/>
    </row>
    <row r="4921" ht="12.75">
      <c r="N4921" s="61"/>
    </row>
    <row r="4922" ht="12.75">
      <c r="N4922" s="61"/>
    </row>
    <row r="4923" ht="12.75">
      <c r="N4923" s="61"/>
    </row>
    <row r="4924" ht="12.75">
      <c r="N4924" s="61"/>
    </row>
    <row r="4925" ht="12.75">
      <c r="N4925" s="61"/>
    </row>
    <row r="4926" ht="12.75">
      <c r="N4926" s="61"/>
    </row>
    <row r="4927" ht="12.75">
      <c r="N4927" s="61"/>
    </row>
    <row r="4928" ht="12.75">
      <c r="N4928" s="61"/>
    </row>
    <row r="4929" ht="12.75">
      <c r="N4929" s="61"/>
    </row>
    <row r="4930" ht="12.75">
      <c r="N4930" s="61"/>
    </row>
    <row r="4931" ht="12.75">
      <c r="N4931" s="61"/>
    </row>
    <row r="4932" ht="12.75">
      <c r="N4932" s="61"/>
    </row>
    <row r="4933" ht="12.75">
      <c r="N4933" s="61"/>
    </row>
    <row r="4934" ht="12.75">
      <c r="N4934" s="61"/>
    </row>
    <row r="4935" ht="12.75">
      <c r="N4935" s="61"/>
    </row>
    <row r="4936" ht="12.75">
      <c r="N4936" s="61"/>
    </row>
    <row r="4937" ht="12.75">
      <c r="N4937" s="61"/>
    </row>
    <row r="4938" ht="12.75">
      <c r="N4938" s="61"/>
    </row>
    <row r="4939" ht="12.75">
      <c r="N4939" s="61"/>
    </row>
    <row r="4940" ht="12.75">
      <c r="N4940" s="61"/>
    </row>
    <row r="4941" ht="12.75">
      <c r="N4941" s="61"/>
    </row>
    <row r="4942" ht="12.75">
      <c r="N4942" s="61"/>
    </row>
    <row r="4943" ht="12.75">
      <c r="N4943" s="61"/>
    </row>
    <row r="4944" ht="12.75">
      <c r="N4944" s="61"/>
    </row>
    <row r="4945" ht="12.75">
      <c r="N4945" s="61"/>
    </row>
    <row r="4946" ht="12.75">
      <c r="N4946" s="61"/>
    </row>
    <row r="4947" ht="12.75">
      <c r="N4947" s="61"/>
    </row>
    <row r="4948" ht="12.75">
      <c r="N4948" s="61"/>
    </row>
    <row r="4949" ht="12.75">
      <c r="N4949" s="61"/>
    </row>
    <row r="4950" ht="12.75">
      <c r="N4950" s="61"/>
    </row>
    <row r="4951" ht="12.75">
      <c r="N4951" s="61"/>
    </row>
    <row r="4952" ht="12.75">
      <c r="N4952" s="61"/>
    </row>
    <row r="4953" ht="12.75">
      <c r="N4953" s="61"/>
    </row>
    <row r="4954" ht="12.75">
      <c r="N4954" s="61"/>
    </row>
    <row r="4955" ht="12.75">
      <c r="N4955" s="61"/>
    </row>
    <row r="4956" ht="12.75">
      <c r="N4956" s="61"/>
    </row>
    <row r="4957" ht="12.75">
      <c r="N4957" s="61"/>
    </row>
    <row r="4958" ht="12.75">
      <c r="N4958" s="61"/>
    </row>
    <row r="4959" ht="12.75">
      <c r="N4959" s="61"/>
    </row>
    <row r="4960" ht="12.75">
      <c r="N4960" s="61"/>
    </row>
    <row r="4961" ht="12.75">
      <c r="N4961" s="61"/>
    </row>
    <row r="4962" ht="12.75">
      <c r="N4962" s="61"/>
    </row>
    <row r="4963" ht="12.75">
      <c r="N4963" s="61"/>
    </row>
    <row r="4964" ht="12.75">
      <c r="N4964" s="61"/>
    </row>
    <row r="4965" ht="12.75">
      <c r="N4965" s="61"/>
    </row>
    <row r="4966" ht="12.75">
      <c r="N4966" s="61"/>
    </row>
    <row r="4967" ht="12.75">
      <c r="N4967" s="61"/>
    </row>
    <row r="4968" ht="12.75">
      <c r="N4968" s="61"/>
    </row>
    <row r="4969" ht="12.75">
      <c r="N4969" s="61"/>
    </row>
    <row r="4970" ht="12.75">
      <c r="N4970" s="61"/>
    </row>
    <row r="4971" ht="12.75">
      <c r="N4971" s="61"/>
    </row>
    <row r="4972" ht="12.75">
      <c r="N4972" s="61"/>
    </row>
    <row r="4973" ht="12.75">
      <c r="N4973" s="61"/>
    </row>
    <row r="4974" ht="12.75">
      <c r="N4974" s="61"/>
    </row>
    <row r="4975" ht="12.75">
      <c r="N4975" s="61"/>
    </row>
    <row r="4976" ht="12.75">
      <c r="N4976" s="61"/>
    </row>
    <row r="4977" ht="12.75">
      <c r="N4977" s="61"/>
    </row>
    <row r="4978" ht="12.75">
      <c r="N4978" s="61"/>
    </row>
    <row r="4979" ht="12.75">
      <c r="N4979" s="61"/>
    </row>
    <row r="4980" ht="12.75">
      <c r="N4980" s="61"/>
    </row>
    <row r="4981" ht="12.75">
      <c r="N4981" s="61"/>
    </row>
    <row r="4982" ht="12.75">
      <c r="N4982" s="61"/>
    </row>
    <row r="4983" ht="12.75">
      <c r="N4983" s="61"/>
    </row>
    <row r="4984" ht="12.75">
      <c r="N4984" s="61"/>
    </row>
    <row r="4985" ht="12.75">
      <c r="N4985" s="61"/>
    </row>
    <row r="4986" ht="12.75">
      <c r="N4986" s="61"/>
    </row>
    <row r="4987" ht="12.75">
      <c r="N4987" s="61"/>
    </row>
    <row r="4988" ht="12.75">
      <c r="N4988" s="61"/>
    </row>
    <row r="4989" ht="12.75">
      <c r="N4989" s="61"/>
    </row>
    <row r="4990" ht="12.75">
      <c r="N4990" s="61"/>
    </row>
    <row r="4991" ht="12.75">
      <c r="N4991" s="61"/>
    </row>
    <row r="4992" ht="12.75">
      <c r="N4992" s="61"/>
    </row>
    <row r="4993" ht="12.75">
      <c r="N4993" s="61"/>
    </row>
    <row r="4994" ht="12.75">
      <c r="N4994" s="61"/>
    </row>
    <row r="4995" ht="12.75">
      <c r="N4995" s="61"/>
    </row>
    <row r="4996" ht="12.75">
      <c r="N4996" s="61"/>
    </row>
    <row r="4997" ht="12.75">
      <c r="N4997" s="61"/>
    </row>
    <row r="4998" ht="12.75">
      <c r="N4998" s="61"/>
    </row>
    <row r="4999" ht="12.75">
      <c r="N4999" s="61"/>
    </row>
    <row r="5000" ht="12.75">
      <c r="N5000" s="61"/>
    </row>
    <row r="5001" ht="12.75">
      <c r="N5001" s="61"/>
    </row>
    <row r="5002" ht="12.75">
      <c r="N5002" s="61"/>
    </row>
    <row r="5003" ht="12.75">
      <c r="N5003" s="61"/>
    </row>
    <row r="5004" ht="12.75">
      <c r="N5004" s="61"/>
    </row>
    <row r="5005" ht="12.75">
      <c r="N5005" s="61"/>
    </row>
    <row r="5006" ht="12.75">
      <c r="N5006" s="61"/>
    </row>
    <row r="5007" ht="12.75">
      <c r="N5007" s="61"/>
    </row>
    <row r="5008" ht="12.75">
      <c r="N5008" s="61"/>
    </row>
    <row r="5009" ht="12.75">
      <c r="N5009" s="61"/>
    </row>
    <row r="5010" ht="12.75">
      <c r="N5010" s="61"/>
    </row>
    <row r="5011" ht="12.75">
      <c r="N5011" s="61"/>
    </row>
    <row r="5012" ht="12.75">
      <c r="N5012" s="61"/>
    </row>
    <row r="5013" ht="12.75">
      <c r="N5013" s="61"/>
    </row>
    <row r="5014" ht="12.75">
      <c r="N5014" s="61"/>
    </row>
    <row r="5015" ht="12.75">
      <c r="N5015" s="61"/>
    </row>
    <row r="5016" ht="12.75">
      <c r="N5016" s="61"/>
    </row>
    <row r="5017" ht="12.75">
      <c r="N5017" s="61"/>
    </row>
    <row r="5018" ht="12.75">
      <c r="N5018" s="61"/>
    </row>
    <row r="5019" ht="12.75">
      <c r="N5019" s="61"/>
    </row>
    <row r="5020" ht="12.75">
      <c r="N5020" s="61"/>
    </row>
    <row r="5021" ht="12.75">
      <c r="N5021" s="61"/>
    </row>
    <row r="5022" ht="12.75">
      <c r="N5022" s="61"/>
    </row>
    <row r="5023" ht="12.75">
      <c r="N5023" s="61"/>
    </row>
    <row r="5024" ht="12.75">
      <c r="N5024" s="61"/>
    </row>
    <row r="5025" ht="12.75">
      <c r="N5025" s="61"/>
    </row>
    <row r="5026" ht="12.75">
      <c r="N5026" s="61"/>
    </row>
    <row r="5027" ht="12.75">
      <c r="N5027" s="61"/>
    </row>
    <row r="5028" ht="12.75">
      <c r="N5028" s="61"/>
    </row>
    <row r="5029" ht="12.75">
      <c r="N5029" s="61"/>
    </row>
    <row r="5030" ht="12.75">
      <c r="N5030" s="61"/>
    </row>
    <row r="5031" ht="12.75">
      <c r="N5031" s="61"/>
    </row>
    <row r="5032" ht="12.75">
      <c r="N5032" s="61"/>
    </row>
    <row r="5033" ht="12.75">
      <c r="N5033" s="61"/>
    </row>
    <row r="5034" ht="12.75">
      <c r="N5034" s="61"/>
    </row>
    <row r="5035" ht="12.75">
      <c r="N5035" s="61"/>
    </row>
    <row r="5036" ht="12.75">
      <c r="N5036" s="61"/>
    </row>
    <row r="5037" ht="12.75">
      <c r="N5037" s="61"/>
    </row>
    <row r="5038" ht="12.75">
      <c r="N5038" s="61"/>
    </row>
    <row r="5039" ht="12.75">
      <c r="N5039" s="61"/>
    </row>
    <row r="5040" ht="12.75">
      <c r="N5040" s="61"/>
    </row>
    <row r="5041" ht="12.75">
      <c r="N5041" s="61"/>
    </row>
    <row r="5042" ht="12.75">
      <c r="N5042" s="61"/>
    </row>
    <row r="5043" ht="12.75">
      <c r="N5043" s="61"/>
    </row>
    <row r="5044" ht="12.75">
      <c r="N5044" s="61"/>
    </row>
    <row r="5045" ht="12.75">
      <c r="N5045" s="61"/>
    </row>
    <row r="5046" ht="12.75">
      <c r="N5046" s="61"/>
    </row>
    <row r="5047" ht="12.75">
      <c r="N5047" s="61"/>
    </row>
    <row r="5048" ht="12.75">
      <c r="N5048" s="61"/>
    </row>
    <row r="5049" ht="12.75">
      <c r="N5049" s="61"/>
    </row>
  </sheetData>
  <mergeCells count="29">
    <mergeCell ref="AK3:AK4"/>
    <mergeCell ref="AJ3:AJ4"/>
    <mergeCell ref="AD3:AF3"/>
    <mergeCell ref="A3:A4"/>
    <mergeCell ref="B3:B4"/>
    <mergeCell ref="C3:C4"/>
    <mergeCell ref="D3:D4"/>
    <mergeCell ref="H3:H4"/>
    <mergeCell ref="I3:I4"/>
    <mergeCell ref="J3:J4"/>
    <mergeCell ref="K3:K4"/>
    <mergeCell ref="E3:E4"/>
    <mergeCell ref="F3:F4"/>
    <mergeCell ref="G3:G4"/>
    <mergeCell ref="V3:V4"/>
    <mergeCell ref="L3:L4"/>
    <mergeCell ref="M3:M4"/>
    <mergeCell ref="T3:T4"/>
    <mergeCell ref="S3:S4"/>
    <mergeCell ref="AG3:AH3"/>
    <mergeCell ref="AI3:AI4"/>
    <mergeCell ref="W3:W4"/>
    <mergeCell ref="N3:N4"/>
    <mergeCell ref="O3:O4"/>
    <mergeCell ref="P3:P4"/>
    <mergeCell ref="Q3:Q4"/>
    <mergeCell ref="R3:R4"/>
    <mergeCell ref="X3:AC3"/>
    <mergeCell ref="U3:U4"/>
  </mergeCells>
  <printOptions/>
  <pageMargins left="0.23" right="0.28" top="0.42" bottom="0.37" header="0.25" footer="0.1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U348"/>
  <sheetViews>
    <sheetView zoomScale="75" zoomScaleNormal="75" workbookViewId="0" topLeftCell="A1">
      <pane xSplit="3" ySplit="5" topLeftCell="O273" activePane="bottomRight" state="frozen"/>
      <selection pane="topLeft" activeCell="A1" sqref="A1"/>
      <selection pane="topRight" activeCell="D1" sqref="D1"/>
      <selection pane="bottomLeft" activeCell="A6" sqref="A6"/>
      <selection pane="bottomRight" activeCell="P275" sqref="P275"/>
    </sheetView>
  </sheetViews>
  <sheetFormatPr defaultColWidth="9.140625" defaultRowHeight="12.75"/>
  <cols>
    <col min="1" max="1" width="7.7109375" style="19" customWidth="1"/>
    <col min="2" max="2" width="13.421875" style="0" customWidth="1"/>
    <col min="3" max="3" width="15.00390625" style="0" customWidth="1"/>
    <col min="4" max="4" width="28.140625" style="0" customWidth="1"/>
    <col min="5" max="5" width="11.8515625" style="0" customWidth="1"/>
    <col min="6" max="6" width="11.28125" style="19" customWidth="1"/>
    <col min="7" max="7" width="14.140625" style="19" customWidth="1"/>
    <col min="8" max="8" width="17.421875" style="0" customWidth="1"/>
    <col min="9" max="9" width="11.8515625" style="0" customWidth="1"/>
    <col min="10" max="10" width="15.421875" style="0" customWidth="1"/>
    <col min="11" max="11" width="12.28125" style="0" customWidth="1"/>
    <col min="12" max="12" width="15.57421875" style="61" customWidth="1"/>
    <col min="13" max="13" width="13.8515625" style="19" customWidth="1"/>
    <col min="14" max="14" width="14.7109375" style="61" customWidth="1"/>
    <col min="15" max="15" width="13.421875" style="0" customWidth="1"/>
    <col min="16" max="16" width="15.28125" style="61" customWidth="1"/>
    <col min="17" max="17" width="12.421875" style="0" customWidth="1"/>
    <col min="18" max="18" width="14.00390625" style="61" customWidth="1"/>
    <col min="19" max="19" width="14.28125" style="0" customWidth="1"/>
    <col min="20" max="20" width="17.8515625" style="0" customWidth="1"/>
    <col min="21" max="21" width="17.28125" style="0" customWidth="1"/>
    <col min="22" max="22" width="12.140625" style="0" customWidth="1"/>
    <col min="23" max="23" width="12.8515625" style="0" customWidth="1"/>
    <col min="24" max="24" width="14.57421875" style="61" customWidth="1"/>
    <col min="25" max="25" width="14.421875" style="0" bestFit="1" customWidth="1"/>
    <col min="26" max="26" width="14.140625" style="0" customWidth="1"/>
    <col min="27" max="27" width="14.7109375" style="0" customWidth="1"/>
    <col min="28" max="28" width="11.421875" style="0" customWidth="1"/>
    <col min="29" max="29" width="11.00390625" style="0" customWidth="1"/>
    <col min="30" max="30" width="14.57421875" style="61" customWidth="1"/>
    <col min="31" max="31" width="15.28125" style="61" customWidth="1"/>
    <col min="32" max="32" width="14.140625" style="61" customWidth="1"/>
    <col min="33" max="33" width="14.57421875" style="0" customWidth="1"/>
    <col min="34" max="34" width="15.140625" style="0" customWidth="1"/>
    <col min="35" max="35" width="17.00390625" style="0" customWidth="1"/>
    <col min="36" max="36" width="11.7109375" style="0" customWidth="1"/>
    <col min="37" max="37" width="14.28125" style="0" customWidth="1"/>
    <col min="47" max="47" width="13.28125" style="0" bestFit="1" customWidth="1"/>
  </cols>
  <sheetData>
    <row r="1" spans="1:8" ht="15.75">
      <c r="A1" s="18"/>
      <c r="H1" s="1" t="s">
        <v>3483</v>
      </c>
    </row>
    <row r="2" ht="12.75">
      <c r="D2" s="6" t="s">
        <v>3481</v>
      </c>
    </row>
    <row r="3" spans="1:37" ht="49.5" customHeight="1">
      <c r="A3" s="174" t="s">
        <v>3484</v>
      </c>
      <c r="B3" s="233" t="s">
        <v>3485</v>
      </c>
      <c r="C3" s="233" t="s">
        <v>3486</v>
      </c>
      <c r="D3" s="233" t="s">
        <v>3487</v>
      </c>
      <c r="E3" s="233" t="s">
        <v>3488</v>
      </c>
      <c r="F3" s="174" t="s">
        <v>1631</v>
      </c>
      <c r="G3" s="174" t="s">
        <v>3489</v>
      </c>
      <c r="H3" s="233" t="s">
        <v>3490</v>
      </c>
      <c r="I3" s="233" t="s">
        <v>3491</v>
      </c>
      <c r="J3" s="233" t="s">
        <v>1629</v>
      </c>
      <c r="K3" s="233" t="s">
        <v>3492</v>
      </c>
      <c r="L3" s="172" t="s">
        <v>1630</v>
      </c>
      <c r="M3" s="240" t="s">
        <v>3493</v>
      </c>
      <c r="N3" s="172" t="s">
        <v>3494</v>
      </c>
      <c r="O3" s="233" t="s">
        <v>3495</v>
      </c>
      <c r="P3" s="172" t="s">
        <v>3496</v>
      </c>
      <c r="Q3" s="233" t="s">
        <v>3497</v>
      </c>
      <c r="R3" s="172" t="s">
        <v>3498</v>
      </c>
      <c r="S3" s="233" t="s">
        <v>3497</v>
      </c>
      <c r="T3" s="233" t="s">
        <v>3499</v>
      </c>
      <c r="U3" s="233" t="s">
        <v>3500</v>
      </c>
      <c r="V3" s="233" t="s">
        <v>3501</v>
      </c>
      <c r="W3" s="233" t="s">
        <v>3479</v>
      </c>
      <c r="X3" s="149" t="s">
        <v>3502</v>
      </c>
      <c r="Y3" s="150"/>
      <c r="Z3" s="150"/>
      <c r="AA3" s="150"/>
      <c r="AB3" s="150"/>
      <c r="AC3" s="239"/>
      <c r="AD3" s="235" t="s">
        <v>1621</v>
      </c>
      <c r="AE3" s="236"/>
      <c r="AF3" s="237"/>
      <c r="AG3" s="238" t="s">
        <v>3480</v>
      </c>
      <c r="AH3" s="239"/>
      <c r="AI3" s="233" t="s">
        <v>3478</v>
      </c>
      <c r="AJ3" s="233" t="s">
        <v>1627</v>
      </c>
      <c r="AK3" s="233" t="s">
        <v>1628</v>
      </c>
    </row>
    <row r="4" spans="1:47" ht="25.5">
      <c r="A4" s="175"/>
      <c r="B4" s="234"/>
      <c r="C4" s="234"/>
      <c r="D4" s="207"/>
      <c r="E4" s="234"/>
      <c r="F4" s="175"/>
      <c r="G4" s="175"/>
      <c r="H4" s="234"/>
      <c r="I4" s="234"/>
      <c r="J4" s="234"/>
      <c r="K4" s="234"/>
      <c r="L4" s="173"/>
      <c r="M4" s="241"/>
      <c r="N4" s="173"/>
      <c r="O4" s="234"/>
      <c r="P4" s="173"/>
      <c r="Q4" s="234"/>
      <c r="R4" s="173"/>
      <c r="S4" s="234"/>
      <c r="T4" s="234"/>
      <c r="U4" s="234"/>
      <c r="V4" s="234"/>
      <c r="W4" s="207"/>
      <c r="X4" s="67" t="s">
        <v>3503</v>
      </c>
      <c r="Y4" s="14" t="s">
        <v>1616</v>
      </c>
      <c r="Z4" s="14" t="s">
        <v>1617</v>
      </c>
      <c r="AA4" s="14" t="s">
        <v>1618</v>
      </c>
      <c r="AB4" s="14" t="s">
        <v>1619</v>
      </c>
      <c r="AC4" s="14" t="s">
        <v>1620</v>
      </c>
      <c r="AD4" s="67" t="s">
        <v>1622</v>
      </c>
      <c r="AE4" s="67" t="s">
        <v>1623</v>
      </c>
      <c r="AF4" s="67" t="s">
        <v>1624</v>
      </c>
      <c r="AG4" s="13" t="s">
        <v>1625</v>
      </c>
      <c r="AH4" s="13" t="s">
        <v>1626</v>
      </c>
      <c r="AI4" s="207"/>
      <c r="AJ4" s="234"/>
      <c r="AK4" s="234"/>
      <c r="AU4" s="61"/>
    </row>
    <row r="5" spans="1:47" ht="12.75">
      <c r="A5" s="9">
        <v>1</v>
      </c>
      <c r="B5" s="15">
        <v>2</v>
      </c>
      <c r="C5" s="15">
        <v>3</v>
      </c>
      <c r="D5" s="15">
        <v>4</v>
      </c>
      <c r="E5" s="15">
        <v>5</v>
      </c>
      <c r="F5" s="9">
        <v>6</v>
      </c>
      <c r="G5" s="9">
        <v>7</v>
      </c>
      <c r="H5" s="15">
        <v>8</v>
      </c>
      <c r="I5" s="15">
        <v>9</v>
      </c>
      <c r="J5" s="15">
        <v>10</v>
      </c>
      <c r="K5" s="15">
        <v>11</v>
      </c>
      <c r="L5" s="65">
        <v>12</v>
      </c>
      <c r="M5" s="66">
        <v>13</v>
      </c>
      <c r="N5" s="65">
        <v>14</v>
      </c>
      <c r="O5" s="15">
        <v>15</v>
      </c>
      <c r="P5" s="65">
        <v>16</v>
      </c>
      <c r="Q5" s="15">
        <v>17</v>
      </c>
      <c r="R5" s="65">
        <v>18</v>
      </c>
      <c r="S5" s="15">
        <v>19</v>
      </c>
      <c r="T5" s="15">
        <v>20</v>
      </c>
      <c r="U5" s="15">
        <v>21</v>
      </c>
      <c r="V5" s="15">
        <v>22</v>
      </c>
      <c r="W5" s="15">
        <v>23</v>
      </c>
      <c r="X5" s="65">
        <v>24</v>
      </c>
      <c r="Y5" s="15">
        <v>25</v>
      </c>
      <c r="Z5" s="15">
        <v>26</v>
      </c>
      <c r="AA5" s="15">
        <v>27</v>
      </c>
      <c r="AB5" s="15">
        <v>28</v>
      </c>
      <c r="AC5" s="15">
        <v>29</v>
      </c>
      <c r="AD5" s="65">
        <v>30</v>
      </c>
      <c r="AE5" s="65">
        <v>31</v>
      </c>
      <c r="AF5" s="65">
        <v>32</v>
      </c>
      <c r="AG5" s="15">
        <v>33</v>
      </c>
      <c r="AH5" s="15">
        <v>34</v>
      </c>
      <c r="AI5" s="15">
        <v>35</v>
      </c>
      <c r="AJ5" s="15">
        <v>36</v>
      </c>
      <c r="AK5" s="15">
        <v>37</v>
      </c>
      <c r="AU5" s="61"/>
    </row>
    <row r="6" spans="1:47" ht="51.75" customHeight="1">
      <c r="A6" s="10">
        <v>1</v>
      </c>
      <c r="B6" s="11" t="s">
        <v>3482</v>
      </c>
      <c r="C6" s="20" t="s">
        <v>1632</v>
      </c>
      <c r="D6" s="20" t="s">
        <v>1636</v>
      </c>
      <c r="E6" s="12" t="s">
        <v>3108</v>
      </c>
      <c r="F6" s="10" t="s">
        <v>1639</v>
      </c>
      <c r="G6" s="22" t="s">
        <v>1641</v>
      </c>
      <c r="H6" s="10" t="s">
        <v>3113</v>
      </c>
      <c r="I6" s="12" t="s">
        <v>3109</v>
      </c>
      <c r="J6" s="12" t="s">
        <v>3110</v>
      </c>
      <c r="K6" s="12" t="s">
        <v>3111</v>
      </c>
      <c r="L6" s="55">
        <v>219000</v>
      </c>
      <c r="M6" s="10">
        <v>1</v>
      </c>
      <c r="N6" s="55">
        <v>273036</v>
      </c>
      <c r="O6" s="12" t="s">
        <v>3112</v>
      </c>
      <c r="P6" s="56" t="s">
        <v>3113</v>
      </c>
      <c r="Q6" s="10" t="s">
        <v>3113</v>
      </c>
      <c r="R6" s="56" t="s">
        <v>3113</v>
      </c>
      <c r="S6" s="10" t="s">
        <v>3113</v>
      </c>
      <c r="T6" s="10" t="s">
        <v>3113</v>
      </c>
      <c r="U6" s="10" t="s">
        <v>3113</v>
      </c>
      <c r="V6" s="12" t="s">
        <v>3112</v>
      </c>
      <c r="W6" s="10" t="s">
        <v>3114</v>
      </c>
      <c r="X6" s="56" t="s">
        <v>3113</v>
      </c>
      <c r="Y6" s="10" t="s">
        <v>3113</v>
      </c>
      <c r="Z6" s="10" t="s">
        <v>3113</v>
      </c>
      <c r="AA6" s="10" t="s">
        <v>3113</v>
      </c>
      <c r="AB6" s="10" t="s">
        <v>3113</v>
      </c>
      <c r="AC6" s="10" t="s">
        <v>3113</v>
      </c>
      <c r="AD6" s="56" t="s">
        <v>3113</v>
      </c>
      <c r="AE6" s="56" t="s">
        <v>3113</v>
      </c>
      <c r="AF6" s="56" t="s">
        <v>3113</v>
      </c>
      <c r="AG6" s="10" t="s">
        <v>3113</v>
      </c>
      <c r="AH6" s="10" t="s">
        <v>3113</v>
      </c>
      <c r="AI6" s="10" t="s">
        <v>3113</v>
      </c>
      <c r="AJ6" s="10" t="s">
        <v>3113</v>
      </c>
      <c r="AK6" s="10" t="s">
        <v>3113</v>
      </c>
      <c r="AU6" s="61"/>
    </row>
    <row r="7" spans="1:37" ht="99.75" customHeight="1">
      <c r="A7" s="10">
        <v>2</v>
      </c>
      <c r="B7" s="11" t="s">
        <v>1635</v>
      </c>
      <c r="C7" s="20" t="s">
        <v>1633</v>
      </c>
      <c r="D7" s="21" t="s">
        <v>1638</v>
      </c>
      <c r="E7" s="12" t="s">
        <v>3115</v>
      </c>
      <c r="F7" s="10" t="s">
        <v>1640</v>
      </c>
      <c r="G7" s="22" t="s">
        <v>1642</v>
      </c>
      <c r="H7" s="12"/>
      <c r="I7" s="12" t="s">
        <v>3116</v>
      </c>
      <c r="J7" s="10" t="s">
        <v>3113</v>
      </c>
      <c r="K7" s="10" t="s">
        <v>3113</v>
      </c>
      <c r="L7" s="55">
        <v>240000</v>
      </c>
      <c r="M7" s="10" t="s">
        <v>3113</v>
      </c>
      <c r="N7" s="10" t="s">
        <v>3113</v>
      </c>
      <c r="O7" s="12" t="s">
        <v>3117</v>
      </c>
      <c r="P7" s="56" t="s">
        <v>3113</v>
      </c>
      <c r="Q7" s="10" t="s">
        <v>3113</v>
      </c>
      <c r="R7" s="10" t="s">
        <v>3113</v>
      </c>
      <c r="S7" s="10" t="s">
        <v>3113</v>
      </c>
      <c r="T7" s="10" t="s">
        <v>3113</v>
      </c>
      <c r="U7" s="10" t="s">
        <v>3113</v>
      </c>
      <c r="V7" s="12" t="s">
        <v>3117</v>
      </c>
      <c r="W7" s="10" t="s">
        <v>3118</v>
      </c>
      <c r="X7" s="56" t="s">
        <v>3113</v>
      </c>
      <c r="Y7" s="56" t="s">
        <v>3113</v>
      </c>
      <c r="Z7" s="56" t="s">
        <v>3113</v>
      </c>
      <c r="AA7" s="56" t="s">
        <v>3113</v>
      </c>
      <c r="AB7" s="56" t="s">
        <v>3113</v>
      </c>
      <c r="AC7" s="56" t="s">
        <v>3113</v>
      </c>
      <c r="AD7" s="56" t="s">
        <v>3113</v>
      </c>
      <c r="AE7" s="56" t="s">
        <v>3113</v>
      </c>
      <c r="AF7" s="56" t="s">
        <v>3113</v>
      </c>
      <c r="AG7" s="56" t="s">
        <v>3113</v>
      </c>
      <c r="AH7" s="56" t="s">
        <v>3113</v>
      </c>
      <c r="AI7" s="56" t="s">
        <v>3113</v>
      </c>
      <c r="AJ7" s="56" t="s">
        <v>3113</v>
      </c>
      <c r="AK7" s="56" t="s">
        <v>3113</v>
      </c>
    </row>
    <row r="8" spans="1:37" ht="64.5" customHeight="1">
      <c r="A8" s="10">
        <v>3</v>
      </c>
      <c r="B8" s="11" t="s">
        <v>3482</v>
      </c>
      <c r="C8" s="20" t="s">
        <v>1634</v>
      </c>
      <c r="D8" s="20" t="s">
        <v>1637</v>
      </c>
      <c r="E8" s="12" t="s">
        <v>3119</v>
      </c>
      <c r="F8" s="10" t="s">
        <v>1639</v>
      </c>
      <c r="G8" s="22" t="s">
        <v>1641</v>
      </c>
      <c r="H8" s="10" t="s">
        <v>3113</v>
      </c>
      <c r="I8" s="12" t="s">
        <v>3120</v>
      </c>
      <c r="J8" s="12" t="s">
        <v>3121</v>
      </c>
      <c r="K8" s="12" t="s">
        <v>3122</v>
      </c>
      <c r="L8" s="55">
        <v>240000</v>
      </c>
      <c r="M8" s="10">
        <v>1</v>
      </c>
      <c r="N8" s="55">
        <v>239120</v>
      </c>
      <c r="O8" s="12" t="s">
        <v>3123</v>
      </c>
      <c r="P8" s="56" t="s">
        <v>3113</v>
      </c>
      <c r="Q8" s="10" t="s">
        <v>3113</v>
      </c>
      <c r="R8" s="56" t="s">
        <v>3113</v>
      </c>
      <c r="S8" s="10" t="s">
        <v>3113</v>
      </c>
      <c r="T8" s="10" t="s">
        <v>3113</v>
      </c>
      <c r="U8" s="10" t="s">
        <v>3113</v>
      </c>
      <c r="V8" s="12" t="s">
        <v>3124</v>
      </c>
      <c r="W8" s="12" t="s">
        <v>3118</v>
      </c>
      <c r="X8" s="55">
        <v>239120</v>
      </c>
      <c r="Y8" s="10" t="s">
        <v>3113</v>
      </c>
      <c r="Z8" s="10" t="s">
        <v>3113</v>
      </c>
      <c r="AA8" s="10" t="s">
        <v>3113</v>
      </c>
      <c r="AB8" s="10" t="s">
        <v>3113</v>
      </c>
      <c r="AC8" s="10" t="s">
        <v>3113</v>
      </c>
      <c r="AD8" s="55">
        <v>239120</v>
      </c>
      <c r="AE8" s="56" t="s">
        <v>3113</v>
      </c>
      <c r="AF8" s="56" t="s">
        <v>3113</v>
      </c>
      <c r="AG8" s="10" t="s">
        <v>3113</v>
      </c>
      <c r="AH8" s="10" t="s">
        <v>3113</v>
      </c>
      <c r="AI8" s="10" t="s">
        <v>3113</v>
      </c>
      <c r="AJ8" s="10" t="s">
        <v>1141</v>
      </c>
      <c r="AK8" s="10" t="s">
        <v>3113</v>
      </c>
    </row>
    <row r="9" spans="1:37" ht="66.75" customHeight="1">
      <c r="A9" s="10">
        <v>4</v>
      </c>
      <c r="B9" s="11" t="s">
        <v>1635</v>
      </c>
      <c r="C9" s="12" t="s">
        <v>3365</v>
      </c>
      <c r="D9" s="3" t="s">
        <v>1643</v>
      </c>
      <c r="E9" s="12" t="s">
        <v>3125</v>
      </c>
      <c r="F9" s="10" t="s">
        <v>1640</v>
      </c>
      <c r="G9" s="10" t="s">
        <v>1644</v>
      </c>
      <c r="H9" s="12"/>
      <c r="I9" s="12" t="s">
        <v>3126</v>
      </c>
      <c r="J9" s="10" t="s">
        <v>3113</v>
      </c>
      <c r="K9" s="10" t="s">
        <v>3113</v>
      </c>
      <c r="L9" s="55">
        <v>1229508</v>
      </c>
      <c r="M9" s="10" t="s">
        <v>3113</v>
      </c>
      <c r="N9" s="10" t="s">
        <v>3113</v>
      </c>
      <c r="O9" s="12" t="s">
        <v>3127</v>
      </c>
      <c r="P9" s="10" t="s">
        <v>3113</v>
      </c>
      <c r="Q9" s="10" t="s">
        <v>3113</v>
      </c>
      <c r="R9" s="10" t="s">
        <v>3113</v>
      </c>
      <c r="S9" s="10" t="s">
        <v>3113</v>
      </c>
      <c r="T9" s="10" t="s">
        <v>3113</v>
      </c>
      <c r="U9" s="10" t="s">
        <v>3113</v>
      </c>
      <c r="V9" s="12" t="s">
        <v>3127</v>
      </c>
      <c r="W9" s="10" t="s">
        <v>3113</v>
      </c>
      <c r="X9" s="10" t="s">
        <v>3113</v>
      </c>
      <c r="Y9" s="10" t="s">
        <v>3113</v>
      </c>
      <c r="Z9" s="10" t="s">
        <v>3113</v>
      </c>
      <c r="AA9" s="10" t="s">
        <v>3113</v>
      </c>
      <c r="AB9" s="10" t="s">
        <v>3113</v>
      </c>
      <c r="AC9" s="10" t="s">
        <v>3113</v>
      </c>
      <c r="AD9" s="10" t="s">
        <v>3113</v>
      </c>
      <c r="AE9" s="10" t="s">
        <v>3113</v>
      </c>
      <c r="AF9" s="10" t="s">
        <v>3113</v>
      </c>
      <c r="AG9" s="10" t="s">
        <v>3113</v>
      </c>
      <c r="AH9" s="10" t="s">
        <v>3113</v>
      </c>
      <c r="AI9" s="10" t="s">
        <v>3113</v>
      </c>
      <c r="AJ9" s="10" t="s">
        <v>3113</v>
      </c>
      <c r="AK9" s="10" t="s">
        <v>3113</v>
      </c>
    </row>
    <row r="10" spans="1:37" ht="275.25" customHeight="1">
      <c r="A10" s="10">
        <v>5</v>
      </c>
      <c r="B10" s="11" t="s">
        <v>3482</v>
      </c>
      <c r="C10" s="12" t="s">
        <v>1645</v>
      </c>
      <c r="D10" s="23" t="s">
        <v>1646</v>
      </c>
      <c r="E10" s="12" t="s">
        <v>3128</v>
      </c>
      <c r="F10" s="10" t="s">
        <v>1640</v>
      </c>
      <c r="G10" s="10" t="s">
        <v>1642</v>
      </c>
      <c r="H10" s="12" t="s">
        <v>3129</v>
      </c>
      <c r="I10" s="12" t="s">
        <v>3130</v>
      </c>
      <c r="J10" s="12" t="s">
        <v>3131</v>
      </c>
      <c r="K10" s="12" t="s">
        <v>3822</v>
      </c>
      <c r="L10" s="55">
        <v>433852.46</v>
      </c>
      <c r="M10" s="10">
        <v>18</v>
      </c>
      <c r="N10" s="55" t="s">
        <v>3132</v>
      </c>
      <c r="O10" s="12" t="s">
        <v>3133</v>
      </c>
      <c r="P10" s="55" t="s">
        <v>3217</v>
      </c>
      <c r="Q10" s="12" t="s">
        <v>3218</v>
      </c>
      <c r="R10" s="55" t="s">
        <v>3219</v>
      </c>
      <c r="S10" s="12" t="s">
        <v>3220</v>
      </c>
      <c r="T10" s="10" t="s">
        <v>3221</v>
      </c>
      <c r="U10" s="10" t="s">
        <v>3113</v>
      </c>
      <c r="V10" s="12" t="s">
        <v>3222</v>
      </c>
      <c r="W10" s="10" t="s">
        <v>3118</v>
      </c>
      <c r="X10" s="55" t="s">
        <v>3132</v>
      </c>
      <c r="Y10" s="10" t="s">
        <v>3113</v>
      </c>
      <c r="Z10" s="10" t="s">
        <v>3113</v>
      </c>
      <c r="AA10" s="10" t="s">
        <v>3113</v>
      </c>
      <c r="AB10" s="10" t="s">
        <v>3113</v>
      </c>
      <c r="AC10" s="10" t="s">
        <v>3113</v>
      </c>
      <c r="AD10" s="55">
        <v>285395.82</v>
      </c>
      <c r="AE10" s="56" t="s">
        <v>3113</v>
      </c>
      <c r="AF10" s="56" t="s">
        <v>3113</v>
      </c>
      <c r="AG10" s="56" t="s">
        <v>3113</v>
      </c>
      <c r="AH10" s="56" t="s">
        <v>3113</v>
      </c>
      <c r="AI10" s="56" t="s">
        <v>3113</v>
      </c>
      <c r="AJ10" s="56" t="s">
        <v>3113</v>
      </c>
      <c r="AK10" s="56" t="s">
        <v>3113</v>
      </c>
    </row>
    <row r="11" spans="1:37" ht="251.25" customHeight="1">
      <c r="A11" s="10">
        <v>6</v>
      </c>
      <c r="B11" s="11" t="s">
        <v>3482</v>
      </c>
      <c r="C11" s="12" t="s">
        <v>3083</v>
      </c>
      <c r="D11" s="23" t="s">
        <v>3082</v>
      </c>
      <c r="E11" s="12" t="s">
        <v>3223</v>
      </c>
      <c r="F11" s="10" t="s">
        <v>1640</v>
      </c>
      <c r="G11" s="10" t="s">
        <v>1642</v>
      </c>
      <c r="H11" s="12"/>
      <c r="I11" s="12" t="s">
        <v>3224</v>
      </c>
      <c r="J11" s="12" t="s">
        <v>3225</v>
      </c>
      <c r="K11" s="12" t="s">
        <v>3226</v>
      </c>
      <c r="L11" s="55">
        <v>6006557.38</v>
      </c>
      <c r="M11" s="10">
        <v>4</v>
      </c>
      <c r="N11" s="55" t="s">
        <v>1127</v>
      </c>
      <c r="O11" s="12" t="s">
        <v>1128</v>
      </c>
      <c r="P11" s="55" t="s">
        <v>1129</v>
      </c>
      <c r="Q11" s="12" t="s">
        <v>1130</v>
      </c>
      <c r="R11" s="55" t="s">
        <v>1127</v>
      </c>
      <c r="S11" s="12" t="s">
        <v>1131</v>
      </c>
      <c r="T11" s="10" t="s">
        <v>1132</v>
      </c>
      <c r="U11" s="12" t="s">
        <v>1133</v>
      </c>
      <c r="V11" s="12" t="s">
        <v>1134</v>
      </c>
      <c r="W11" s="56" t="s">
        <v>3113</v>
      </c>
      <c r="X11" s="56" t="s">
        <v>3113</v>
      </c>
      <c r="Y11" s="12" t="s">
        <v>1127</v>
      </c>
      <c r="Z11" s="10" t="s">
        <v>3113</v>
      </c>
      <c r="AA11" s="10" t="s">
        <v>3113</v>
      </c>
      <c r="AB11" s="10" t="s">
        <v>3113</v>
      </c>
      <c r="AC11" s="10" t="s">
        <v>3113</v>
      </c>
      <c r="AD11" s="10" t="s">
        <v>3113</v>
      </c>
      <c r="AE11" s="55" t="s">
        <v>1135</v>
      </c>
      <c r="AF11" s="10" t="s">
        <v>3113</v>
      </c>
      <c r="AG11" s="10" t="s">
        <v>3566</v>
      </c>
      <c r="AH11" s="10" t="s">
        <v>3568</v>
      </c>
      <c r="AI11" s="10" t="s">
        <v>3113</v>
      </c>
      <c r="AJ11" s="10" t="s">
        <v>1141</v>
      </c>
      <c r="AK11" s="10" t="s">
        <v>3113</v>
      </c>
    </row>
    <row r="12" spans="1:37" ht="146.25" customHeight="1">
      <c r="A12" s="10">
        <v>7</v>
      </c>
      <c r="B12" s="11" t="s">
        <v>3482</v>
      </c>
      <c r="C12" s="20" t="s">
        <v>3084</v>
      </c>
      <c r="D12" s="20" t="s">
        <v>3085</v>
      </c>
      <c r="E12" s="12" t="s">
        <v>1137</v>
      </c>
      <c r="F12" s="10" t="s">
        <v>1640</v>
      </c>
      <c r="G12" s="22" t="s">
        <v>1642</v>
      </c>
      <c r="H12" s="12"/>
      <c r="I12" s="12" t="s">
        <v>1138</v>
      </c>
      <c r="J12" s="12" t="s">
        <v>1139</v>
      </c>
      <c r="K12" s="12" t="s">
        <v>1140</v>
      </c>
      <c r="L12" s="55">
        <v>18357843.6</v>
      </c>
      <c r="M12" s="10">
        <v>1</v>
      </c>
      <c r="N12" s="55">
        <v>18604985.79</v>
      </c>
      <c r="O12" s="12" t="s">
        <v>2290</v>
      </c>
      <c r="P12" s="56" t="s">
        <v>3113</v>
      </c>
      <c r="Q12" s="56" t="s">
        <v>3113</v>
      </c>
      <c r="R12" s="56" t="s">
        <v>3113</v>
      </c>
      <c r="S12" s="56" t="s">
        <v>3113</v>
      </c>
      <c r="T12" s="56" t="s">
        <v>3113</v>
      </c>
      <c r="U12" s="56" t="s">
        <v>3113</v>
      </c>
      <c r="V12" s="12" t="s">
        <v>2291</v>
      </c>
      <c r="W12" s="10" t="s">
        <v>3113</v>
      </c>
      <c r="X12" s="10" t="s">
        <v>3113</v>
      </c>
      <c r="Y12" s="55">
        <v>18604985.79</v>
      </c>
      <c r="Z12" s="10" t="s">
        <v>3113</v>
      </c>
      <c r="AA12" s="10" t="s">
        <v>3113</v>
      </c>
      <c r="AB12" s="10" t="s">
        <v>3113</v>
      </c>
      <c r="AC12" s="10" t="s">
        <v>3113</v>
      </c>
      <c r="AD12" s="10" t="s">
        <v>3113</v>
      </c>
      <c r="AE12" s="55" t="s">
        <v>2292</v>
      </c>
      <c r="AF12" s="56" t="s">
        <v>3113</v>
      </c>
      <c r="AG12" s="56" t="s">
        <v>3113</v>
      </c>
      <c r="AH12" s="56" t="s">
        <v>3113</v>
      </c>
      <c r="AI12" s="56" t="s">
        <v>3113</v>
      </c>
      <c r="AJ12" s="10" t="s">
        <v>1141</v>
      </c>
      <c r="AK12" s="10" t="s">
        <v>3113</v>
      </c>
    </row>
    <row r="13" spans="1:37" ht="84">
      <c r="A13" s="10">
        <v>8</v>
      </c>
      <c r="B13" s="11" t="s">
        <v>3482</v>
      </c>
      <c r="C13" s="75" t="s">
        <v>3366</v>
      </c>
      <c r="D13" s="5" t="s">
        <v>3086</v>
      </c>
      <c r="E13" s="12" t="s">
        <v>2293</v>
      </c>
      <c r="F13" s="10" t="s">
        <v>1640</v>
      </c>
      <c r="G13" s="10" t="s">
        <v>1642</v>
      </c>
      <c r="H13" s="12"/>
      <c r="I13" s="12" t="s">
        <v>2294</v>
      </c>
      <c r="J13" s="10" t="s">
        <v>3113</v>
      </c>
      <c r="K13" s="10" t="s">
        <v>3113</v>
      </c>
      <c r="L13" s="55">
        <v>11262300</v>
      </c>
      <c r="M13" s="10" t="s">
        <v>3113</v>
      </c>
      <c r="N13" s="10" t="s">
        <v>3113</v>
      </c>
      <c r="O13" s="12" t="s">
        <v>3127</v>
      </c>
      <c r="P13" s="56" t="s">
        <v>3113</v>
      </c>
      <c r="Q13" s="56" t="s">
        <v>3113</v>
      </c>
      <c r="R13" s="56" t="s">
        <v>3113</v>
      </c>
      <c r="S13" s="56" t="s">
        <v>3113</v>
      </c>
      <c r="T13" s="56" t="s">
        <v>3113</v>
      </c>
      <c r="U13" s="56" t="s">
        <v>3113</v>
      </c>
      <c r="V13" s="12" t="s">
        <v>3127</v>
      </c>
      <c r="W13" s="10" t="s">
        <v>3113</v>
      </c>
      <c r="X13" s="10" t="s">
        <v>3113</v>
      </c>
      <c r="Y13" s="10" t="s">
        <v>3113</v>
      </c>
      <c r="Z13" s="10" t="s">
        <v>3113</v>
      </c>
      <c r="AA13" s="10" t="s">
        <v>3113</v>
      </c>
      <c r="AB13" s="10" t="s">
        <v>3113</v>
      </c>
      <c r="AC13" s="10" t="s">
        <v>3113</v>
      </c>
      <c r="AD13" s="10" t="s">
        <v>3113</v>
      </c>
      <c r="AE13" s="10" t="s">
        <v>3113</v>
      </c>
      <c r="AF13" s="10" t="s">
        <v>3113</v>
      </c>
      <c r="AG13" s="10" t="s">
        <v>3113</v>
      </c>
      <c r="AH13" s="10" t="s">
        <v>3113</v>
      </c>
      <c r="AI13" s="10" t="s">
        <v>3113</v>
      </c>
      <c r="AJ13" s="10" t="s">
        <v>3113</v>
      </c>
      <c r="AK13" s="10" t="s">
        <v>3113</v>
      </c>
    </row>
    <row r="14" spans="1:37" ht="130.5" customHeight="1">
      <c r="A14" s="10">
        <v>9</v>
      </c>
      <c r="B14" s="11" t="s">
        <v>3482</v>
      </c>
      <c r="C14" s="12" t="s">
        <v>3087</v>
      </c>
      <c r="D14" s="5" t="s">
        <v>3088</v>
      </c>
      <c r="E14" s="12" t="s">
        <v>3128</v>
      </c>
      <c r="F14" s="10" t="s">
        <v>1640</v>
      </c>
      <c r="G14" s="10" t="s">
        <v>1642</v>
      </c>
      <c r="H14" s="12"/>
      <c r="I14" s="12" t="s">
        <v>2295</v>
      </c>
      <c r="J14" s="12" t="s">
        <v>2296</v>
      </c>
      <c r="K14" s="12" t="s">
        <v>2297</v>
      </c>
      <c r="L14" s="55">
        <v>22374426.22</v>
      </c>
      <c r="M14" s="10">
        <v>18</v>
      </c>
      <c r="N14" s="55" t="s">
        <v>3823</v>
      </c>
      <c r="O14" s="12" t="s">
        <v>3824</v>
      </c>
      <c r="P14" s="55" t="s">
        <v>4278</v>
      </c>
      <c r="Q14" s="12" t="s">
        <v>4279</v>
      </c>
      <c r="R14" s="55" t="s">
        <v>4280</v>
      </c>
      <c r="S14" s="12" t="s">
        <v>4281</v>
      </c>
      <c r="T14" s="10" t="s">
        <v>3825</v>
      </c>
      <c r="U14" s="10" t="s">
        <v>3826</v>
      </c>
      <c r="V14" s="12" t="s">
        <v>2298</v>
      </c>
      <c r="W14" s="56" t="s">
        <v>3113</v>
      </c>
      <c r="X14" s="56" t="s">
        <v>3113</v>
      </c>
      <c r="Y14" s="12" t="s">
        <v>3827</v>
      </c>
      <c r="Z14" s="10" t="s">
        <v>3113</v>
      </c>
      <c r="AA14" s="10" t="s">
        <v>3113</v>
      </c>
      <c r="AB14" s="10" t="s">
        <v>3113</v>
      </c>
      <c r="AC14" s="10" t="s">
        <v>3113</v>
      </c>
      <c r="AD14" s="56" t="s">
        <v>3113</v>
      </c>
      <c r="AE14" s="56" t="s">
        <v>4282</v>
      </c>
      <c r="AF14" s="56" t="s">
        <v>3113</v>
      </c>
      <c r="AG14" s="10" t="s">
        <v>3567</v>
      </c>
      <c r="AH14" s="10" t="s">
        <v>3568</v>
      </c>
      <c r="AI14" s="10" t="s">
        <v>3113</v>
      </c>
      <c r="AJ14" s="10" t="s">
        <v>1141</v>
      </c>
      <c r="AK14" s="10" t="s">
        <v>3113</v>
      </c>
    </row>
    <row r="15" spans="1:37" ht="63.75" customHeight="1">
      <c r="A15" s="10">
        <v>10</v>
      </c>
      <c r="B15" s="11" t="s">
        <v>3090</v>
      </c>
      <c r="C15" s="12" t="s">
        <v>3089</v>
      </c>
      <c r="D15" s="5" t="s">
        <v>3091</v>
      </c>
      <c r="E15" s="12" t="s">
        <v>2299</v>
      </c>
      <c r="F15" s="10" t="s">
        <v>1640</v>
      </c>
      <c r="G15" s="10" t="s">
        <v>1642</v>
      </c>
      <c r="H15" s="12"/>
      <c r="I15" s="12" t="s">
        <v>2300</v>
      </c>
      <c r="J15" s="12" t="s">
        <v>2301</v>
      </c>
      <c r="K15" s="12" t="s">
        <v>2302</v>
      </c>
      <c r="L15" s="55">
        <v>65573.77</v>
      </c>
      <c r="M15" s="10">
        <v>2</v>
      </c>
      <c r="N15" s="55">
        <v>77250</v>
      </c>
      <c r="O15" s="12" t="s">
        <v>2303</v>
      </c>
      <c r="P15" s="55">
        <v>77250</v>
      </c>
      <c r="Q15" s="12" t="s">
        <v>2304</v>
      </c>
      <c r="R15" s="55">
        <v>63194.2</v>
      </c>
      <c r="S15" s="12" t="s">
        <v>2305</v>
      </c>
      <c r="T15" s="10" t="s">
        <v>3113</v>
      </c>
      <c r="U15" s="10" t="s">
        <v>3113</v>
      </c>
      <c r="V15" s="12" t="s">
        <v>2306</v>
      </c>
      <c r="W15" s="10" t="s">
        <v>3113</v>
      </c>
      <c r="X15" s="55">
        <v>77250</v>
      </c>
      <c r="Y15" s="10" t="s">
        <v>3113</v>
      </c>
      <c r="Z15" s="10" t="s">
        <v>3113</v>
      </c>
      <c r="AA15" s="10" t="s">
        <v>3113</v>
      </c>
      <c r="AB15" s="10" t="s">
        <v>3113</v>
      </c>
      <c r="AC15" s="10" t="s">
        <v>3113</v>
      </c>
      <c r="AD15" s="10" t="s">
        <v>3113</v>
      </c>
      <c r="AE15" s="10" t="s">
        <v>3113</v>
      </c>
      <c r="AF15" s="56" t="s">
        <v>2307</v>
      </c>
      <c r="AG15" s="10" t="s">
        <v>3113</v>
      </c>
      <c r="AH15" s="10" t="s">
        <v>3113</v>
      </c>
      <c r="AI15" s="10" t="s">
        <v>3113</v>
      </c>
      <c r="AJ15" s="10" t="s">
        <v>1136</v>
      </c>
      <c r="AK15" s="10" t="s">
        <v>3113</v>
      </c>
    </row>
    <row r="16" spans="1:37" ht="64.5" customHeight="1">
      <c r="A16" s="10">
        <v>11</v>
      </c>
      <c r="B16" s="11" t="s">
        <v>1635</v>
      </c>
      <c r="C16" s="12" t="s">
        <v>3092</v>
      </c>
      <c r="D16" s="5" t="s">
        <v>3093</v>
      </c>
      <c r="E16" s="12" t="s">
        <v>2308</v>
      </c>
      <c r="F16" s="10" t="s">
        <v>1639</v>
      </c>
      <c r="G16" s="10" t="s">
        <v>1642</v>
      </c>
      <c r="H16" s="12"/>
      <c r="I16" s="12" t="s">
        <v>2309</v>
      </c>
      <c r="J16" s="12" t="s">
        <v>2310</v>
      </c>
      <c r="K16" s="12" t="s">
        <v>2311</v>
      </c>
      <c r="L16" s="55">
        <v>139500</v>
      </c>
      <c r="M16" s="10">
        <v>8</v>
      </c>
      <c r="N16" s="55" t="s">
        <v>2312</v>
      </c>
      <c r="O16" s="12" t="s">
        <v>2313</v>
      </c>
      <c r="P16" s="55" t="s">
        <v>2314</v>
      </c>
      <c r="Q16" s="12" t="s">
        <v>2315</v>
      </c>
      <c r="R16" s="55">
        <v>816.91</v>
      </c>
      <c r="S16" s="12" t="s">
        <v>2316</v>
      </c>
      <c r="T16" s="12"/>
      <c r="U16" s="12"/>
      <c r="V16" s="12" t="s">
        <v>2317</v>
      </c>
      <c r="W16" s="10" t="s">
        <v>3118</v>
      </c>
      <c r="X16" s="55">
        <v>77430</v>
      </c>
      <c r="Y16" s="55">
        <v>47027</v>
      </c>
      <c r="Z16" s="10" t="s">
        <v>3113</v>
      </c>
      <c r="AA16" s="10" t="s">
        <v>3113</v>
      </c>
      <c r="AB16" s="10" t="s">
        <v>3113</v>
      </c>
      <c r="AC16" s="10" t="s">
        <v>3113</v>
      </c>
      <c r="AD16" s="55">
        <v>124457</v>
      </c>
      <c r="AE16" s="56" t="s">
        <v>3113</v>
      </c>
      <c r="AF16" s="56" t="s">
        <v>3113</v>
      </c>
      <c r="AG16" s="10" t="s">
        <v>3113</v>
      </c>
      <c r="AH16" s="10" t="s">
        <v>3113</v>
      </c>
      <c r="AI16" s="10" t="s">
        <v>3113</v>
      </c>
      <c r="AJ16" s="10" t="s">
        <v>1136</v>
      </c>
      <c r="AK16" s="10" t="s">
        <v>3113</v>
      </c>
    </row>
    <row r="17" spans="1:37" ht="51.75" customHeight="1">
      <c r="A17" s="59">
        <v>12</v>
      </c>
      <c r="B17" s="11" t="s">
        <v>1635</v>
      </c>
      <c r="C17" s="12" t="s">
        <v>3094</v>
      </c>
      <c r="D17" s="5" t="s">
        <v>3095</v>
      </c>
      <c r="E17" s="12" t="s">
        <v>2318</v>
      </c>
      <c r="F17" s="10" t="s">
        <v>1639</v>
      </c>
      <c r="G17" s="10" t="s">
        <v>1641</v>
      </c>
      <c r="H17" s="12"/>
      <c r="I17" s="12" t="s">
        <v>2300</v>
      </c>
      <c r="J17" s="12"/>
      <c r="K17" s="12" t="s">
        <v>3340</v>
      </c>
      <c r="L17" s="55">
        <v>70000</v>
      </c>
      <c r="M17" s="10">
        <v>1</v>
      </c>
      <c r="N17" s="55">
        <v>74452.23</v>
      </c>
      <c r="O17" s="12" t="s">
        <v>2319</v>
      </c>
      <c r="P17" s="56" t="s">
        <v>3113</v>
      </c>
      <c r="Q17" s="56" t="s">
        <v>3113</v>
      </c>
      <c r="R17" s="56" t="s">
        <v>3113</v>
      </c>
      <c r="S17" s="56" t="s">
        <v>3113</v>
      </c>
      <c r="T17" s="56" t="s">
        <v>3113</v>
      </c>
      <c r="U17" s="56" t="s">
        <v>3113</v>
      </c>
      <c r="V17" s="12" t="s">
        <v>2320</v>
      </c>
      <c r="W17" s="10" t="s">
        <v>3113</v>
      </c>
      <c r="X17" s="55">
        <v>74452.23</v>
      </c>
      <c r="Y17" s="12"/>
      <c r="Z17" s="12"/>
      <c r="AA17" s="12"/>
      <c r="AB17" s="12"/>
      <c r="AC17" s="12"/>
      <c r="AD17" s="55">
        <v>74452.23</v>
      </c>
      <c r="AE17" s="56" t="s">
        <v>3113</v>
      </c>
      <c r="AF17" s="56" t="s">
        <v>3113</v>
      </c>
      <c r="AG17" s="10" t="s">
        <v>3113</v>
      </c>
      <c r="AH17" s="10" t="s">
        <v>3113</v>
      </c>
      <c r="AI17" s="10" t="s">
        <v>3113</v>
      </c>
      <c r="AJ17" s="10" t="s">
        <v>1136</v>
      </c>
      <c r="AK17" s="10" t="s">
        <v>3113</v>
      </c>
    </row>
    <row r="18" spans="1:37" ht="71.25" customHeight="1">
      <c r="A18" s="10">
        <v>13</v>
      </c>
      <c r="B18" s="11" t="s">
        <v>1635</v>
      </c>
      <c r="C18" s="12" t="s">
        <v>3096</v>
      </c>
      <c r="D18" s="5" t="s">
        <v>3097</v>
      </c>
      <c r="E18" s="12" t="s">
        <v>1059</v>
      </c>
      <c r="F18" s="10" t="s">
        <v>1640</v>
      </c>
      <c r="G18" s="10" t="s">
        <v>1642</v>
      </c>
      <c r="H18" s="12"/>
      <c r="I18" s="12" t="s">
        <v>1060</v>
      </c>
      <c r="J18" s="12" t="s">
        <v>2966</v>
      </c>
      <c r="K18" s="12" t="s">
        <v>2967</v>
      </c>
      <c r="L18" s="55">
        <v>614754</v>
      </c>
      <c r="M18" s="10">
        <v>2</v>
      </c>
      <c r="N18" s="55">
        <v>717360</v>
      </c>
      <c r="O18" s="12" t="s">
        <v>2968</v>
      </c>
      <c r="P18" s="55">
        <v>966240</v>
      </c>
      <c r="Q18" s="12" t="s">
        <v>2969</v>
      </c>
      <c r="R18" s="55">
        <v>657580</v>
      </c>
      <c r="S18" s="12" t="s">
        <v>2970</v>
      </c>
      <c r="T18" s="10" t="s">
        <v>3113</v>
      </c>
      <c r="U18" s="10" t="s">
        <v>3113</v>
      </c>
      <c r="V18" s="12" t="s">
        <v>2971</v>
      </c>
      <c r="W18" s="10" t="s">
        <v>3113</v>
      </c>
      <c r="X18" s="55">
        <v>717360</v>
      </c>
      <c r="Y18" s="10" t="s">
        <v>3113</v>
      </c>
      <c r="Z18" s="10" t="s">
        <v>3113</v>
      </c>
      <c r="AA18" s="10" t="s">
        <v>3113</v>
      </c>
      <c r="AB18" s="10" t="s">
        <v>3113</v>
      </c>
      <c r="AC18" s="10" t="s">
        <v>3113</v>
      </c>
      <c r="AD18" s="55">
        <v>717360</v>
      </c>
      <c r="AE18" s="56" t="s">
        <v>3113</v>
      </c>
      <c r="AF18" s="56" t="s">
        <v>3113</v>
      </c>
      <c r="AG18" s="10" t="s">
        <v>3113</v>
      </c>
      <c r="AH18" s="10" t="s">
        <v>3113</v>
      </c>
      <c r="AI18" s="10" t="s">
        <v>3113</v>
      </c>
      <c r="AJ18" s="10" t="s">
        <v>1136</v>
      </c>
      <c r="AK18" s="10" t="s">
        <v>3113</v>
      </c>
    </row>
    <row r="19" spans="1:37" ht="76.5">
      <c r="A19" s="10">
        <v>14</v>
      </c>
      <c r="B19" s="11" t="s">
        <v>1635</v>
      </c>
      <c r="C19" s="12" t="s">
        <v>3098</v>
      </c>
      <c r="D19" s="5" t="s">
        <v>3099</v>
      </c>
      <c r="E19" s="12" t="s">
        <v>2972</v>
      </c>
      <c r="F19" s="10" t="s">
        <v>1640</v>
      </c>
      <c r="G19" s="10" t="s">
        <v>3100</v>
      </c>
      <c r="H19" s="12"/>
      <c r="I19" s="12" t="s">
        <v>2973</v>
      </c>
      <c r="J19" s="12" t="s">
        <v>2974</v>
      </c>
      <c r="K19" s="12" t="s">
        <v>2975</v>
      </c>
      <c r="L19" s="55">
        <v>49000</v>
      </c>
      <c r="M19" s="10">
        <v>3</v>
      </c>
      <c r="N19" s="55">
        <v>15860</v>
      </c>
      <c r="O19" s="12" t="s">
        <v>2976</v>
      </c>
      <c r="P19" s="55">
        <v>32574</v>
      </c>
      <c r="Q19" s="12" t="s">
        <v>2977</v>
      </c>
      <c r="R19" s="55">
        <v>15860</v>
      </c>
      <c r="S19" s="12" t="s">
        <v>2978</v>
      </c>
      <c r="T19" s="10" t="s">
        <v>3113</v>
      </c>
      <c r="U19" s="10" t="s">
        <v>3113</v>
      </c>
      <c r="V19" s="12" t="s">
        <v>2979</v>
      </c>
      <c r="W19" s="10" t="s">
        <v>3113</v>
      </c>
      <c r="X19" s="55">
        <v>15860</v>
      </c>
      <c r="Y19" s="10" t="s">
        <v>3113</v>
      </c>
      <c r="Z19" s="10" t="s">
        <v>3113</v>
      </c>
      <c r="AA19" s="10" t="s">
        <v>3113</v>
      </c>
      <c r="AB19" s="10" t="s">
        <v>3113</v>
      </c>
      <c r="AC19" s="10" t="s">
        <v>3113</v>
      </c>
      <c r="AD19" s="55">
        <v>15860</v>
      </c>
      <c r="AE19" s="56" t="s">
        <v>3113</v>
      </c>
      <c r="AF19" s="56" t="s">
        <v>3113</v>
      </c>
      <c r="AG19" s="10" t="s">
        <v>3113</v>
      </c>
      <c r="AH19" s="10" t="s">
        <v>3113</v>
      </c>
      <c r="AI19" s="10" t="s">
        <v>3113</v>
      </c>
      <c r="AJ19" s="10" t="s">
        <v>1136</v>
      </c>
      <c r="AK19" s="10" t="s">
        <v>3113</v>
      </c>
    </row>
    <row r="20" spans="1:37" ht="63.75" customHeight="1">
      <c r="A20" s="10">
        <v>15</v>
      </c>
      <c r="B20" s="11" t="s">
        <v>1635</v>
      </c>
      <c r="C20" s="12" t="s">
        <v>3101</v>
      </c>
      <c r="D20" s="5" t="s">
        <v>3457</v>
      </c>
      <c r="E20" s="10">
        <v>182</v>
      </c>
      <c r="F20" s="10" t="s">
        <v>1640</v>
      </c>
      <c r="G20" s="10" t="s">
        <v>1642</v>
      </c>
      <c r="H20" s="12"/>
      <c r="I20" s="12" t="s">
        <v>2980</v>
      </c>
      <c r="J20" s="12" t="s">
        <v>2981</v>
      </c>
      <c r="K20" s="12" t="s">
        <v>2982</v>
      </c>
      <c r="L20" s="55">
        <v>99300</v>
      </c>
      <c r="M20" s="10">
        <v>4</v>
      </c>
      <c r="N20" s="55">
        <v>122976</v>
      </c>
      <c r="O20" s="12" t="s">
        <v>2983</v>
      </c>
      <c r="P20" s="55">
        <v>147205.2</v>
      </c>
      <c r="Q20" s="12" t="s">
        <v>2984</v>
      </c>
      <c r="R20" s="55">
        <v>114314</v>
      </c>
      <c r="S20" s="12" t="s">
        <v>2985</v>
      </c>
      <c r="T20" s="10" t="s">
        <v>3113</v>
      </c>
      <c r="U20" s="10" t="s">
        <v>3113</v>
      </c>
      <c r="V20" s="12" t="s">
        <v>2986</v>
      </c>
      <c r="W20" s="10" t="s">
        <v>3113</v>
      </c>
      <c r="X20" s="55">
        <v>122976</v>
      </c>
      <c r="Y20" s="10" t="s">
        <v>3113</v>
      </c>
      <c r="Z20" s="10" t="s">
        <v>3113</v>
      </c>
      <c r="AA20" s="10" t="s">
        <v>3113</v>
      </c>
      <c r="AB20" s="10" t="s">
        <v>3113</v>
      </c>
      <c r="AC20" s="10" t="s">
        <v>3113</v>
      </c>
      <c r="AD20" s="55">
        <v>122976</v>
      </c>
      <c r="AE20" s="56" t="s">
        <v>3113</v>
      </c>
      <c r="AF20" s="56" t="s">
        <v>3113</v>
      </c>
      <c r="AG20" s="10" t="s">
        <v>3113</v>
      </c>
      <c r="AH20" s="10" t="s">
        <v>3113</v>
      </c>
      <c r="AI20" s="10" t="s">
        <v>3113</v>
      </c>
      <c r="AJ20" s="10" t="s">
        <v>1136</v>
      </c>
      <c r="AK20" s="10" t="s">
        <v>3113</v>
      </c>
    </row>
    <row r="21" spans="1:37" ht="57" customHeight="1">
      <c r="A21" s="10">
        <v>16</v>
      </c>
      <c r="B21" s="11" t="s">
        <v>1635</v>
      </c>
      <c r="C21" s="12" t="s">
        <v>3458</v>
      </c>
      <c r="D21" s="5" t="s">
        <v>3459</v>
      </c>
      <c r="E21" s="10">
        <v>181</v>
      </c>
      <c r="F21" s="10" t="s">
        <v>1640</v>
      </c>
      <c r="G21" s="10" t="s">
        <v>1642</v>
      </c>
      <c r="H21" s="12"/>
      <c r="I21" s="12" t="s">
        <v>2980</v>
      </c>
      <c r="J21" s="12" t="s">
        <v>2981</v>
      </c>
      <c r="K21" s="12" t="s">
        <v>2987</v>
      </c>
      <c r="L21" s="55">
        <v>72000</v>
      </c>
      <c r="M21" s="10">
        <v>4</v>
      </c>
      <c r="N21" s="55">
        <v>61976</v>
      </c>
      <c r="O21" s="12" t="s">
        <v>2988</v>
      </c>
      <c r="P21" s="55">
        <v>75640</v>
      </c>
      <c r="Q21" s="12" t="s">
        <v>2989</v>
      </c>
      <c r="R21" s="55">
        <v>61829.6</v>
      </c>
      <c r="S21" s="12" t="s">
        <v>2990</v>
      </c>
      <c r="T21" s="10" t="s">
        <v>3113</v>
      </c>
      <c r="U21" s="10" t="s">
        <v>3113</v>
      </c>
      <c r="V21" s="12" t="s">
        <v>2991</v>
      </c>
      <c r="W21" s="10" t="s">
        <v>3113</v>
      </c>
      <c r="X21" s="55">
        <v>61976</v>
      </c>
      <c r="Y21" s="10" t="s">
        <v>3113</v>
      </c>
      <c r="Z21" s="10" t="s">
        <v>3113</v>
      </c>
      <c r="AA21" s="10" t="s">
        <v>3113</v>
      </c>
      <c r="AB21" s="10" t="s">
        <v>3113</v>
      </c>
      <c r="AC21" s="10" t="s">
        <v>3113</v>
      </c>
      <c r="AD21" s="55">
        <v>61976</v>
      </c>
      <c r="AE21" s="56" t="s">
        <v>3113</v>
      </c>
      <c r="AF21" s="56" t="s">
        <v>3113</v>
      </c>
      <c r="AG21" s="10" t="s">
        <v>3113</v>
      </c>
      <c r="AH21" s="10" t="s">
        <v>3113</v>
      </c>
      <c r="AI21" s="10" t="s">
        <v>3113</v>
      </c>
      <c r="AJ21" s="10" t="s">
        <v>1136</v>
      </c>
      <c r="AK21" s="10" t="s">
        <v>3113</v>
      </c>
    </row>
    <row r="22" spans="1:37" ht="48">
      <c r="A22" s="10">
        <v>17</v>
      </c>
      <c r="B22" s="11" t="s">
        <v>3090</v>
      </c>
      <c r="C22" s="12" t="s">
        <v>3460</v>
      </c>
      <c r="D22" s="24" t="s">
        <v>3461</v>
      </c>
      <c r="E22" s="12" t="s">
        <v>2992</v>
      </c>
      <c r="F22" s="10" t="s">
        <v>1639</v>
      </c>
      <c r="G22" s="10" t="s">
        <v>3462</v>
      </c>
      <c r="H22" s="10" t="s">
        <v>3113</v>
      </c>
      <c r="I22" s="12" t="s">
        <v>2993</v>
      </c>
      <c r="J22" s="12" t="s">
        <v>2994</v>
      </c>
      <c r="K22" s="12" t="s">
        <v>2995</v>
      </c>
      <c r="L22" s="55">
        <v>131901.15</v>
      </c>
      <c r="M22" s="10">
        <v>1</v>
      </c>
      <c r="N22" s="55">
        <v>226200</v>
      </c>
      <c r="O22" s="12" t="s">
        <v>2996</v>
      </c>
      <c r="P22" s="56" t="s">
        <v>3113</v>
      </c>
      <c r="Q22" s="10" t="s">
        <v>3113</v>
      </c>
      <c r="R22" s="56" t="s">
        <v>3113</v>
      </c>
      <c r="S22" s="10" t="s">
        <v>3113</v>
      </c>
      <c r="T22" s="10" t="s">
        <v>3113</v>
      </c>
      <c r="U22" s="10" t="s">
        <v>3113</v>
      </c>
      <c r="V22" s="12" t="s">
        <v>2997</v>
      </c>
      <c r="W22" s="10" t="s">
        <v>3113</v>
      </c>
      <c r="X22" s="55">
        <v>226200</v>
      </c>
      <c r="Y22" s="10" t="s">
        <v>3113</v>
      </c>
      <c r="Z22" s="10" t="s">
        <v>3113</v>
      </c>
      <c r="AA22" s="10" t="s">
        <v>3113</v>
      </c>
      <c r="AB22" s="10" t="s">
        <v>3113</v>
      </c>
      <c r="AC22" s="10" t="s">
        <v>3113</v>
      </c>
      <c r="AD22" s="55">
        <v>226200</v>
      </c>
      <c r="AE22" s="56" t="s">
        <v>3113</v>
      </c>
      <c r="AF22" s="56" t="s">
        <v>3113</v>
      </c>
      <c r="AG22" s="10" t="s">
        <v>3113</v>
      </c>
      <c r="AH22" s="10" t="s">
        <v>3113</v>
      </c>
      <c r="AI22" s="10" t="s">
        <v>3113</v>
      </c>
      <c r="AJ22" s="10" t="s">
        <v>1136</v>
      </c>
      <c r="AK22" s="10" t="s">
        <v>3113</v>
      </c>
    </row>
    <row r="23" spans="1:37" ht="140.25">
      <c r="A23" s="10">
        <v>18</v>
      </c>
      <c r="B23" s="11" t="s">
        <v>1635</v>
      </c>
      <c r="C23" s="12" t="s">
        <v>3463</v>
      </c>
      <c r="D23" s="5" t="s">
        <v>3464</v>
      </c>
      <c r="E23" s="12" t="s">
        <v>2998</v>
      </c>
      <c r="F23" s="10" t="s">
        <v>1640</v>
      </c>
      <c r="G23" s="10" t="s">
        <v>3100</v>
      </c>
      <c r="H23" s="12"/>
      <c r="I23" s="12" t="s">
        <v>2999</v>
      </c>
      <c r="J23" s="12" t="s">
        <v>3000</v>
      </c>
      <c r="K23" s="12" t="s">
        <v>3001</v>
      </c>
      <c r="L23" s="55">
        <v>32300</v>
      </c>
      <c r="M23" s="10">
        <v>3</v>
      </c>
      <c r="N23" s="55">
        <v>28860.68</v>
      </c>
      <c r="O23" s="12" t="s">
        <v>3002</v>
      </c>
      <c r="P23" s="55">
        <v>32628.9</v>
      </c>
      <c r="Q23" s="12" t="s">
        <v>3003</v>
      </c>
      <c r="R23" s="55">
        <v>16361.55</v>
      </c>
      <c r="S23" s="12" t="s">
        <v>3004</v>
      </c>
      <c r="T23" s="10" t="s">
        <v>3113</v>
      </c>
      <c r="U23" s="10" t="s">
        <v>3113</v>
      </c>
      <c r="V23" s="10" t="s">
        <v>3113</v>
      </c>
      <c r="W23" s="10" t="s">
        <v>3113</v>
      </c>
      <c r="X23" s="55">
        <v>28860.68</v>
      </c>
      <c r="Y23" s="10" t="s">
        <v>3113</v>
      </c>
      <c r="Z23" s="10" t="s">
        <v>3113</v>
      </c>
      <c r="AA23" s="10" t="s">
        <v>3113</v>
      </c>
      <c r="AB23" s="10" t="s">
        <v>3113</v>
      </c>
      <c r="AC23" s="10" t="s">
        <v>3113</v>
      </c>
      <c r="AD23" s="55">
        <v>28860.68</v>
      </c>
      <c r="AE23" s="56" t="s">
        <v>3113</v>
      </c>
      <c r="AF23" s="56" t="s">
        <v>3113</v>
      </c>
      <c r="AG23" s="10" t="s">
        <v>3113</v>
      </c>
      <c r="AH23" s="10" t="s">
        <v>3113</v>
      </c>
      <c r="AI23" s="10" t="s">
        <v>3113</v>
      </c>
      <c r="AJ23" s="10" t="s">
        <v>1136</v>
      </c>
      <c r="AK23" s="10" t="s">
        <v>3113</v>
      </c>
    </row>
    <row r="24" spans="1:37" ht="51">
      <c r="A24" s="10">
        <v>19</v>
      </c>
      <c r="B24" s="11" t="s">
        <v>1635</v>
      </c>
      <c r="C24" s="24" t="s">
        <v>3465</v>
      </c>
      <c r="D24" s="24" t="s">
        <v>3466</v>
      </c>
      <c r="E24" s="12" t="s">
        <v>3005</v>
      </c>
      <c r="F24" s="10" t="s">
        <v>1639</v>
      </c>
      <c r="G24" s="10" t="s">
        <v>3462</v>
      </c>
      <c r="H24" s="10" t="s">
        <v>3113</v>
      </c>
      <c r="I24" s="12" t="s">
        <v>3006</v>
      </c>
      <c r="J24" s="12" t="s">
        <v>3007</v>
      </c>
      <c r="K24" s="12" t="s">
        <v>3008</v>
      </c>
      <c r="L24" s="55">
        <v>183465</v>
      </c>
      <c r="M24" s="10">
        <v>1</v>
      </c>
      <c r="N24" s="55">
        <v>253830</v>
      </c>
      <c r="O24" s="12" t="s">
        <v>3009</v>
      </c>
      <c r="P24" s="56" t="s">
        <v>3113</v>
      </c>
      <c r="Q24" s="10" t="s">
        <v>3113</v>
      </c>
      <c r="R24" s="56" t="s">
        <v>3113</v>
      </c>
      <c r="S24" s="10" t="s">
        <v>3113</v>
      </c>
      <c r="T24" s="10" t="s">
        <v>3113</v>
      </c>
      <c r="U24" s="10" t="s">
        <v>3113</v>
      </c>
      <c r="V24" s="12" t="s">
        <v>3010</v>
      </c>
      <c r="W24" s="10" t="s">
        <v>3113</v>
      </c>
      <c r="X24" s="55">
        <v>253830</v>
      </c>
      <c r="Y24" s="10" t="s">
        <v>3113</v>
      </c>
      <c r="Z24" s="10" t="s">
        <v>3113</v>
      </c>
      <c r="AA24" s="10" t="s">
        <v>3113</v>
      </c>
      <c r="AB24" s="10" t="s">
        <v>3113</v>
      </c>
      <c r="AC24" s="10" t="s">
        <v>3113</v>
      </c>
      <c r="AD24" s="55">
        <v>253830</v>
      </c>
      <c r="AE24" s="56" t="s">
        <v>3113</v>
      </c>
      <c r="AF24" s="56" t="s">
        <v>3113</v>
      </c>
      <c r="AG24" s="10" t="s">
        <v>3113</v>
      </c>
      <c r="AH24" s="10" t="s">
        <v>3113</v>
      </c>
      <c r="AI24" s="10" t="s">
        <v>3113</v>
      </c>
      <c r="AJ24" s="10" t="s">
        <v>1136</v>
      </c>
      <c r="AK24" s="10" t="s">
        <v>3113</v>
      </c>
    </row>
    <row r="25" spans="1:37" ht="102">
      <c r="A25" s="10">
        <v>20</v>
      </c>
      <c r="B25" s="11" t="s">
        <v>1635</v>
      </c>
      <c r="C25" s="12" t="s">
        <v>3467</v>
      </c>
      <c r="D25" s="5" t="s">
        <v>1658</v>
      </c>
      <c r="E25" s="12" t="s">
        <v>3011</v>
      </c>
      <c r="F25" s="10" t="s">
        <v>1640</v>
      </c>
      <c r="G25" s="10" t="s">
        <v>1642</v>
      </c>
      <c r="H25" s="12"/>
      <c r="I25" s="12" t="s">
        <v>3012</v>
      </c>
      <c r="J25" s="12" t="s">
        <v>3013</v>
      </c>
      <c r="K25" s="12" t="s">
        <v>3014</v>
      </c>
      <c r="L25" s="55">
        <v>26000</v>
      </c>
      <c r="M25" s="10">
        <v>7</v>
      </c>
      <c r="N25" s="55" t="s">
        <v>3015</v>
      </c>
      <c r="O25" s="12" t="s">
        <v>3016</v>
      </c>
      <c r="P25" s="55" t="s">
        <v>3017</v>
      </c>
      <c r="Q25" s="12" t="s">
        <v>3018</v>
      </c>
      <c r="R25" s="55" t="s">
        <v>3019</v>
      </c>
      <c r="S25" s="12" t="s">
        <v>3020</v>
      </c>
      <c r="T25" s="10" t="s">
        <v>3113</v>
      </c>
      <c r="U25" s="10" t="s">
        <v>3113</v>
      </c>
      <c r="V25" s="12" t="s">
        <v>3021</v>
      </c>
      <c r="W25" s="10" t="s">
        <v>3113</v>
      </c>
      <c r="X25" s="55">
        <v>25864</v>
      </c>
      <c r="Y25" s="10" t="s">
        <v>3113</v>
      </c>
      <c r="Z25" s="10" t="s">
        <v>3113</v>
      </c>
      <c r="AA25" s="10" t="s">
        <v>3113</v>
      </c>
      <c r="AB25" s="10" t="s">
        <v>3113</v>
      </c>
      <c r="AC25" s="10" t="s">
        <v>3113</v>
      </c>
      <c r="AD25" s="55">
        <v>25864</v>
      </c>
      <c r="AE25" s="56" t="s">
        <v>3113</v>
      </c>
      <c r="AF25" s="56" t="s">
        <v>3113</v>
      </c>
      <c r="AG25" s="10" t="s">
        <v>3113</v>
      </c>
      <c r="AH25" s="10" t="s">
        <v>3113</v>
      </c>
      <c r="AI25" s="10" t="s">
        <v>3113</v>
      </c>
      <c r="AJ25" s="10" t="s">
        <v>1136</v>
      </c>
      <c r="AK25" s="10" t="s">
        <v>3113</v>
      </c>
    </row>
    <row r="26" spans="1:37" ht="72">
      <c r="A26" s="10">
        <v>21</v>
      </c>
      <c r="B26" s="11" t="s">
        <v>1635</v>
      </c>
      <c r="C26" s="12" t="s">
        <v>1660</v>
      </c>
      <c r="D26" s="5" t="s">
        <v>1659</v>
      </c>
      <c r="E26" s="12" t="s">
        <v>3022</v>
      </c>
      <c r="F26" s="10" t="s">
        <v>1639</v>
      </c>
      <c r="G26" s="10" t="s">
        <v>3462</v>
      </c>
      <c r="H26" s="10" t="s">
        <v>3113</v>
      </c>
      <c r="I26" s="10" t="s">
        <v>3113</v>
      </c>
      <c r="J26" s="10" t="s">
        <v>3113</v>
      </c>
      <c r="K26" s="10" t="s">
        <v>3113</v>
      </c>
      <c r="L26" s="55">
        <v>234714.4</v>
      </c>
      <c r="M26" s="10" t="s">
        <v>3113</v>
      </c>
      <c r="N26" s="10" t="s">
        <v>3113</v>
      </c>
      <c r="O26" s="12" t="s">
        <v>3027</v>
      </c>
      <c r="P26" s="56" t="s">
        <v>3113</v>
      </c>
      <c r="Q26" s="56" t="s">
        <v>3113</v>
      </c>
      <c r="R26" s="56" t="s">
        <v>3113</v>
      </c>
      <c r="S26" s="56" t="s">
        <v>3113</v>
      </c>
      <c r="T26" s="56" t="s">
        <v>3113</v>
      </c>
      <c r="U26" s="56" t="s">
        <v>3113</v>
      </c>
      <c r="V26" s="56" t="s">
        <v>3113</v>
      </c>
      <c r="W26" s="56" t="s">
        <v>3113</v>
      </c>
      <c r="X26" s="56" t="s">
        <v>3113</v>
      </c>
      <c r="Y26" s="56" t="s">
        <v>3113</v>
      </c>
      <c r="Z26" s="56" t="s">
        <v>3113</v>
      </c>
      <c r="AA26" s="56" t="s">
        <v>3113</v>
      </c>
      <c r="AB26" s="56" t="s">
        <v>3113</v>
      </c>
      <c r="AC26" s="56" t="s">
        <v>3113</v>
      </c>
      <c r="AD26" s="56" t="s">
        <v>3113</v>
      </c>
      <c r="AE26" s="56" t="s">
        <v>3113</v>
      </c>
      <c r="AF26" s="56" t="s">
        <v>3113</v>
      </c>
      <c r="AG26" s="56" t="s">
        <v>3113</v>
      </c>
      <c r="AH26" s="56" t="s">
        <v>3113</v>
      </c>
      <c r="AI26" s="56" t="s">
        <v>3113</v>
      </c>
      <c r="AJ26" s="56" t="s">
        <v>3113</v>
      </c>
      <c r="AK26" s="56" t="s">
        <v>3113</v>
      </c>
    </row>
    <row r="27" spans="1:37" ht="54" customHeight="1">
      <c r="A27" s="10">
        <v>22</v>
      </c>
      <c r="B27" s="11" t="s">
        <v>1635</v>
      </c>
      <c r="C27" s="12" t="s">
        <v>1661</v>
      </c>
      <c r="D27" s="5" t="s">
        <v>1662</v>
      </c>
      <c r="E27" s="12" t="s">
        <v>3023</v>
      </c>
      <c r="F27" s="10" t="s">
        <v>1640</v>
      </c>
      <c r="G27" s="10" t="s">
        <v>3462</v>
      </c>
      <c r="H27" s="10" t="s">
        <v>3113</v>
      </c>
      <c r="I27" s="10" t="s">
        <v>3113</v>
      </c>
      <c r="J27" s="10" t="s">
        <v>3113</v>
      </c>
      <c r="K27" s="10" t="s">
        <v>3113</v>
      </c>
      <c r="L27" s="55">
        <v>4312163.94</v>
      </c>
      <c r="M27" s="10" t="s">
        <v>3113</v>
      </c>
      <c r="N27" s="10" t="s">
        <v>3113</v>
      </c>
      <c r="O27" s="12" t="s">
        <v>3027</v>
      </c>
      <c r="P27" s="56" t="s">
        <v>3113</v>
      </c>
      <c r="Q27" s="56" t="s">
        <v>3113</v>
      </c>
      <c r="R27" s="56" t="s">
        <v>3113</v>
      </c>
      <c r="S27" s="56" t="s">
        <v>3113</v>
      </c>
      <c r="T27" s="56" t="s">
        <v>3113</v>
      </c>
      <c r="U27" s="56" t="s">
        <v>3113</v>
      </c>
      <c r="V27" s="56" t="s">
        <v>3113</v>
      </c>
      <c r="W27" s="56" t="s">
        <v>3113</v>
      </c>
      <c r="X27" s="56" t="s">
        <v>3113</v>
      </c>
      <c r="Y27" s="56" t="s">
        <v>3113</v>
      </c>
      <c r="Z27" s="56" t="s">
        <v>3113</v>
      </c>
      <c r="AA27" s="56" t="s">
        <v>3113</v>
      </c>
      <c r="AB27" s="56" t="s">
        <v>3113</v>
      </c>
      <c r="AC27" s="56" t="s">
        <v>3113</v>
      </c>
      <c r="AD27" s="56" t="s">
        <v>3113</v>
      </c>
      <c r="AE27" s="56" t="s">
        <v>3113</v>
      </c>
      <c r="AF27" s="56" t="s">
        <v>3113</v>
      </c>
      <c r="AG27" s="56" t="s">
        <v>3113</v>
      </c>
      <c r="AH27" s="56" t="s">
        <v>3113</v>
      </c>
      <c r="AI27" s="56" t="s">
        <v>3113</v>
      </c>
      <c r="AJ27" s="56" t="s">
        <v>3113</v>
      </c>
      <c r="AK27" s="56" t="s">
        <v>3113</v>
      </c>
    </row>
    <row r="28" spans="1:37" ht="48">
      <c r="A28" s="10">
        <v>23</v>
      </c>
      <c r="B28" s="11" t="s">
        <v>1635</v>
      </c>
      <c r="C28" s="12" t="s">
        <v>1663</v>
      </c>
      <c r="D28" s="24" t="s">
        <v>1664</v>
      </c>
      <c r="E28" s="12" t="s">
        <v>3024</v>
      </c>
      <c r="F28" s="10" t="s">
        <v>3506</v>
      </c>
      <c r="G28" s="10" t="s">
        <v>1644</v>
      </c>
      <c r="H28" s="10" t="s">
        <v>3113</v>
      </c>
      <c r="I28" s="10" t="s">
        <v>3113</v>
      </c>
      <c r="J28" s="10" t="s">
        <v>3113</v>
      </c>
      <c r="K28" s="10" t="s">
        <v>3113</v>
      </c>
      <c r="L28" s="55">
        <v>165852.46</v>
      </c>
      <c r="M28" s="10" t="s">
        <v>3113</v>
      </c>
      <c r="N28" s="10" t="s">
        <v>3113</v>
      </c>
      <c r="O28" s="12" t="s">
        <v>3027</v>
      </c>
      <c r="P28" s="56" t="s">
        <v>3113</v>
      </c>
      <c r="Q28" s="56" t="s">
        <v>3113</v>
      </c>
      <c r="R28" s="56" t="s">
        <v>3113</v>
      </c>
      <c r="S28" s="56" t="s">
        <v>3113</v>
      </c>
      <c r="T28" s="56" t="s">
        <v>3113</v>
      </c>
      <c r="U28" s="56" t="s">
        <v>3113</v>
      </c>
      <c r="V28" s="56" t="s">
        <v>3113</v>
      </c>
      <c r="W28" s="56" t="s">
        <v>3113</v>
      </c>
      <c r="X28" s="56" t="s">
        <v>3113</v>
      </c>
      <c r="Y28" s="56" t="s">
        <v>3113</v>
      </c>
      <c r="Z28" s="56" t="s">
        <v>3113</v>
      </c>
      <c r="AA28" s="56" t="s">
        <v>3113</v>
      </c>
      <c r="AB28" s="56" t="s">
        <v>3113</v>
      </c>
      <c r="AC28" s="56" t="s">
        <v>3113</v>
      </c>
      <c r="AD28" s="56" t="s">
        <v>3113</v>
      </c>
      <c r="AE28" s="56" t="s">
        <v>3113</v>
      </c>
      <c r="AF28" s="56" t="s">
        <v>3113</v>
      </c>
      <c r="AG28" s="56" t="s">
        <v>3113</v>
      </c>
      <c r="AH28" s="56" t="s">
        <v>3113</v>
      </c>
      <c r="AI28" s="56" t="s">
        <v>3113</v>
      </c>
      <c r="AJ28" s="56" t="s">
        <v>3113</v>
      </c>
      <c r="AK28" s="56" t="s">
        <v>3113</v>
      </c>
    </row>
    <row r="29" spans="1:37" ht="48">
      <c r="A29" s="10">
        <v>24</v>
      </c>
      <c r="B29" s="11" t="s">
        <v>1635</v>
      </c>
      <c r="C29" s="24" t="s">
        <v>1665</v>
      </c>
      <c r="D29" s="24" t="s">
        <v>1666</v>
      </c>
      <c r="E29" s="12" t="s">
        <v>3025</v>
      </c>
      <c r="F29" s="10" t="s">
        <v>1639</v>
      </c>
      <c r="G29" s="10" t="s">
        <v>1644</v>
      </c>
      <c r="H29" s="10" t="s">
        <v>3113</v>
      </c>
      <c r="I29" s="10" t="s">
        <v>3113</v>
      </c>
      <c r="J29" s="10" t="s">
        <v>3113</v>
      </c>
      <c r="K29" s="10" t="s">
        <v>3113</v>
      </c>
      <c r="L29" s="55">
        <v>1917320.77</v>
      </c>
      <c r="M29" s="10" t="s">
        <v>3113</v>
      </c>
      <c r="N29" s="10" t="s">
        <v>3113</v>
      </c>
      <c r="O29" s="12" t="s">
        <v>3027</v>
      </c>
      <c r="P29" s="56" t="s">
        <v>3113</v>
      </c>
      <c r="Q29" s="56" t="s">
        <v>3113</v>
      </c>
      <c r="R29" s="56" t="s">
        <v>3113</v>
      </c>
      <c r="S29" s="56" t="s">
        <v>3113</v>
      </c>
      <c r="T29" s="56" t="s">
        <v>3113</v>
      </c>
      <c r="U29" s="56" t="s">
        <v>3113</v>
      </c>
      <c r="V29" s="56" t="s">
        <v>3113</v>
      </c>
      <c r="W29" s="56" t="s">
        <v>3113</v>
      </c>
      <c r="X29" s="56" t="s">
        <v>3113</v>
      </c>
      <c r="Y29" s="56" t="s">
        <v>3113</v>
      </c>
      <c r="Z29" s="56" t="s">
        <v>3113</v>
      </c>
      <c r="AA29" s="56" t="s">
        <v>3113</v>
      </c>
      <c r="AB29" s="56" t="s">
        <v>3113</v>
      </c>
      <c r="AC29" s="56" t="s">
        <v>3113</v>
      </c>
      <c r="AD29" s="56" t="s">
        <v>3113</v>
      </c>
      <c r="AE29" s="56" t="s">
        <v>3113</v>
      </c>
      <c r="AF29" s="56" t="s">
        <v>3113</v>
      </c>
      <c r="AG29" s="56" t="s">
        <v>3113</v>
      </c>
      <c r="AH29" s="56" t="s">
        <v>3113</v>
      </c>
      <c r="AI29" s="56" t="s">
        <v>3113</v>
      </c>
      <c r="AJ29" s="56" t="s">
        <v>3113</v>
      </c>
      <c r="AK29" s="56" t="s">
        <v>3113</v>
      </c>
    </row>
    <row r="30" spans="1:37" ht="54.75" customHeight="1">
      <c r="A30" s="10">
        <v>25</v>
      </c>
      <c r="B30" s="11" t="s">
        <v>1635</v>
      </c>
      <c r="C30" s="24" t="s">
        <v>1667</v>
      </c>
      <c r="D30" s="24" t="s">
        <v>1668</v>
      </c>
      <c r="E30" s="12" t="s">
        <v>3025</v>
      </c>
      <c r="F30" s="10" t="s">
        <v>1639</v>
      </c>
      <c r="G30" s="10" t="s">
        <v>3462</v>
      </c>
      <c r="H30" s="10" t="s">
        <v>3113</v>
      </c>
      <c r="I30" s="10" t="s">
        <v>3113</v>
      </c>
      <c r="J30" s="10" t="s">
        <v>3113</v>
      </c>
      <c r="K30" s="10" t="s">
        <v>3113</v>
      </c>
      <c r="L30" s="55">
        <v>238761.2</v>
      </c>
      <c r="M30" s="10" t="s">
        <v>3113</v>
      </c>
      <c r="N30" s="10" t="s">
        <v>3113</v>
      </c>
      <c r="O30" s="12" t="s">
        <v>3027</v>
      </c>
      <c r="P30" s="56" t="s">
        <v>3113</v>
      </c>
      <c r="Q30" s="56" t="s">
        <v>3113</v>
      </c>
      <c r="R30" s="56" t="s">
        <v>3113</v>
      </c>
      <c r="S30" s="56" t="s">
        <v>3113</v>
      </c>
      <c r="T30" s="56" t="s">
        <v>3113</v>
      </c>
      <c r="U30" s="56" t="s">
        <v>3113</v>
      </c>
      <c r="V30" s="56" t="s">
        <v>3113</v>
      </c>
      <c r="W30" s="56" t="s">
        <v>3113</v>
      </c>
      <c r="X30" s="56" t="s">
        <v>3113</v>
      </c>
      <c r="Y30" s="56" t="s">
        <v>3113</v>
      </c>
      <c r="Z30" s="56" t="s">
        <v>3113</v>
      </c>
      <c r="AA30" s="56" t="s">
        <v>3113</v>
      </c>
      <c r="AB30" s="56" t="s">
        <v>3113</v>
      </c>
      <c r="AC30" s="56" t="s">
        <v>3113</v>
      </c>
      <c r="AD30" s="56" t="s">
        <v>3113</v>
      </c>
      <c r="AE30" s="56" t="s">
        <v>3113</v>
      </c>
      <c r="AF30" s="56" t="s">
        <v>3113</v>
      </c>
      <c r="AG30" s="56" t="s">
        <v>3113</v>
      </c>
      <c r="AH30" s="56" t="s">
        <v>3113</v>
      </c>
      <c r="AI30" s="56" t="s">
        <v>3113</v>
      </c>
      <c r="AJ30" s="56" t="s">
        <v>3113</v>
      </c>
      <c r="AK30" s="56" t="s">
        <v>3113</v>
      </c>
    </row>
    <row r="31" spans="1:37" ht="72">
      <c r="A31" s="10">
        <v>26</v>
      </c>
      <c r="B31" s="11" t="s">
        <v>1635</v>
      </c>
      <c r="C31" s="24" t="s">
        <v>1669</v>
      </c>
      <c r="D31" s="24" t="s">
        <v>1671</v>
      </c>
      <c r="E31" s="12" t="s">
        <v>3026</v>
      </c>
      <c r="F31" s="10" t="s">
        <v>1640</v>
      </c>
      <c r="G31" s="25" t="s">
        <v>1644</v>
      </c>
      <c r="H31" s="10" t="s">
        <v>3113</v>
      </c>
      <c r="I31" s="10" t="s">
        <v>3113</v>
      </c>
      <c r="J31" s="10" t="s">
        <v>3113</v>
      </c>
      <c r="K31" s="10" t="s">
        <v>3113</v>
      </c>
      <c r="L31" s="55">
        <v>14162539.52</v>
      </c>
      <c r="M31" s="10" t="s">
        <v>3113</v>
      </c>
      <c r="N31" s="10" t="s">
        <v>3113</v>
      </c>
      <c r="O31" s="12" t="s">
        <v>3027</v>
      </c>
      <c r="P31" s="56" t="s">
        <v>3113</v>
      </c>
      <c r="Q31" s="56" t="s">
        <v>3113</v>
      </c>
      <c r="R31" s="56" t="s">
        <v>3113</v>
      </c>
      <c r="S31" s="56" t="s">
        <v>3113</v>
      </c>
      <c r="T31" s="56" t="s">
        <v>3113</v>
      </c>
      <c r="U31" s="56" t="s">
        <v>3113</v>
      </c>
      <c r="V31" s="56" t="s">
        <v>3113</v>
      </c>
      <c r="W31" s="56" t="s">
        <v>3113</v>
      </c>
      <c r="X31" s="56" t="s">
        <v>3113</v>
      </c>
      <c r="Y31" s="56" t="s">
        <v>3113</v>
      </c>
      <c r="Z31" s="56" t="s">
        <v>3113</v>
      </c>
      <c r="AA31" s="56" t="s">
        <v>3113</v>
      </c>
      <c r="AB31" s="56" t="s">
        <v>3113</v>
      </c>
      <c r="AC31" s="56" t="s">
        <v>3113</v>
      </c>
      <c r="AD31" s="56" t="s">
        <v>3113</v>
      </c>
      <c r="AE31" s="56" t="s">
        <v>3113</v>
      </c>
      <c r="AF31" s="56" t="s">
        <v>3113</v>
      </c>
      <c r="AG31" s="56" t="s">
        <v>3113</v>
      </c>
      <c r="AH31" s="56" t="s">
        <v>3113</v>
      </c>
      <c r="AI31" s="56" t="s">
        <v>3113</v>
      </c>
      <c r="AJ31" s="56" t="s">
        <v>3113</v>
      </c>
      <c r="AK31" s="56" t="s">
        <v>3113</v>
      </c>
    </row>
    <row r="32" spans="1:37" ht="60">
      <c r="A32" s="10">
        <v>27</v>
      </c>
      <c r="B32" s="11" t="s">
        <v>1635</v>
      </c>
      <c r="C32" s="24" t="s">
        <v>1670</v>
      </c>
      <c r="D32" s="24" t="s">
        <v>1672</v>
      </c>
      <c r="E32" s="12" t="s">
        <v>3026</v>
      </c>
      <c r="F32" s="10" t="s">
        <v>1640</v>
      </c>
      <c r="G32" s="25" t="s">
        <v>1644</v>
      </c>
      <c r="H32" s="10" t="s">
        <v>3113</v>
      </c>
      <c r="I32" s="10" t="s">
        <v>3113</v>
      </c>
      <c r="J32" s="10" t="s">
        <v>3113</v>
      </c>
      <c r="K32" s="10" t="s">
        <v>3113</v>
      </c>
      <c r="L32" s="55">
        <v>14825949.35</v>
      </c>
      <c r="M32" s="10" t="s">
        <v>3113</v>
      </c>
      <c r="N32" s="10" t="s">
        <v>3113</v>
      </c>
      <c r="O32" s="12" t="s">
        <v>3027</v>
      </c>
      <c r="P32" s="56" t="s">
        <v>3113</v>
      </c>
      <c r="Q32" s="56" t="s">
        <v>3113</v>
      </c>
      <c r="R32" s="56" t="s">
        <v>3113</v>
      </c>
      <c r="S32" s="56" t="s">
        <v>3113</v>
      </c>
      <c r="T32" s="56" t="s">
        <v>3113</v>
      </c>
      <c r="U32" s="56" t="s">
        <v>3113</v>
      </c>
      <c r="V32" s="56" t="s">
        <v>3113</v>
      </c>
      <c r="W32" s="56" t="s">
        <v>3113</v>
      </c>
      <c r="X32" s="56" t="s">
        <v>3113</v>
      </c>
      <c r="Y32" s="56" t="s">
        <v>3113</v>
      </c>
      <c r="Z32" s="56" t="s">
        <v>3113</v>
      </c>
      <c r="AA32" s="56" t="s">
        <v>3113</v>
      </c>
      <c r="AB32" s="56" t="s">
        <v>3113</v>
      </c>
      <c r="AC32" s="56" t="s">
        <v>3113</v>
      </c>
      <c r="AD32" s="56" t="s">
        <v>3113</v>
      </c>
      <c r="AE32" s="56" t="s">
        <v>3113</v>
      </c>
      <c r="AF32" s="56" t="s">
        <v>3113</v>
      </c>
      <c r="AG32" s="56" t="s">
        <v>3113</v>
      </c>
      <c r="AH32" s="56" t="s">
        <v>3113</v>
      </c>
      <c r="AI32" s="56" t="s">
        <v>3113</v>
      </c>
      <c r="AJ32" s="56" t="s">
        <v>3113</v>
      </c>
      <c r="AK32" s="56" t="s">
        <v>3113</v>
      </c>
    </row>
    <row r="33" spans="1:37" ht="102.75" customHeight="1">
      <c r="A33" s="10">
        <v>28</v>
      </c>
      <c r="B33" s="11" t="s">
        <v>1635</v>
      </c>
      <c r="C33" s="12" t="s">
        <v>1673</v>
      </c>
      <c r="D33" s="2" t="s">
        <v>1674</v>
      </c>
      <c r="E33" s="12" t="s">
        <v>3028</v>
      </c>
      <c r="F33" s="10" t="s">
        <v>1640</v>
      </c>
      <c r="G33" s="10" t="s">
        <v>1642</v>
      </c>
      <c r="H33" s="12"/>
      <c r="I33" s="12" t="s">
        <v>3029</v>
      </c>
      <c r="J33" s="12" t="s">
        <v>3030</v>
      </c>
      <c r="K33" s="12" t="s">
        <v>3031</v>
      </c>
      <c r="L33" s="55">
        <v>190574</v>
      </c>
      <c r="M33" s="10">
        <v>4</v>
      </c>
      <c r="N33" s="55" t="s">
        <v>3032</v>
      </c>
      <c r="O33" s="12" t="s">
        <v>3033</v>
      </c>
      <c r="P33" s="55" t="s">
        <v>3034</v>
      </c>
      <c r="Q33" s="12" t="s">
        <v>3035</v>
      </c>
      <c r="R33" s="55" t="s">
        <v>3134</v>
      </c>
      <c r="S33" s="12" t="s">
        <v>3135</v>
      </c>
      <c r="T33" s="10" t="s">
        <v>3113</v>
      </c>
      <c r="U33" s="10" t="s">
        <v>3113</v>
      </c>
      <c r="V33" s="12" t="s">
        <v>3136</v>
      </c>
      <c r="W33" s="56" t="s">
        <v>3113</v>
      </c>
      <c r="X33" s="55">
        <v>173174.18</v>
      </c>
      <c r="Y33" s="10" t="s">
        <v>3113</v>
      </c>
      <c r="Z33" s="10" t="s">
        <v>3113</v>
      </c>
      <c r="AA33" s="10" t="s">
        <v>3113</v>
      </c>
      <c r="AB33" s="10" t="s">
        <v>3113</v>
      </c>
      <c r="AC33" s="10" t="s">
        <v>3113</v>
      </c>
      <c r="AD33" s="55">
        <v>173174.18</v>
      </c>
      <c r="AE33" s="56" t="s">
        <v>3113</v>
      </c>
      <c r="AF33" s="56" t="s">
        <v>3113</v>
      </c>
      <c r="AG33" s="10" t="s">
        <v>3146</v>
      </c>
      <c r="AH33" s="57">
        <v>159949.74</v>
      </c>
      <c r="AI33" s="10">
        <v>1</v>
      </c>
      <c r="AJ33" s="10" t="s">
        <v>1136</v>
      </c>
      <c r="AK33" s="10" t="s">
        <v>3113</v>
      </c>
    </row>
    <row r="34" spans="1:37" ht="42.75" customHeight="1">
      <c r="A34" s="10">
        <v>29</v>
      </c>
      <c r="B34" s="11" t="s">
        <v>1635</v>
      </c>
      <c r="C34" s="12" t="s">
        <v>1675</v>
      </c>
      <c r="D34" s="4" t="s">
        <v>1676</v>
      </c>
      <c r="E34" s="12" t="s">
        <v>3137</v>
      </c>
      <c r="F34" s="10" t="s">
        <v>1640</v>
      </c>
      <c r="G34" s="10" t="s">
        <v>1642</v>
      </c>
      <c r="H34" s="12" t="s">
        <v>3138</v>
      </c>
      <c r="I34" s="12" t="s">
        <v>3139</v>
      </c>
      <c r="J34" s="12" t="s">
        <v>3140</v>
      </c>
      <c r="K34" s="12" t="s">
        <v>3141</v>
      </c>
      <c r="L34" s="55">
        <v>327869</v>
      </c>
      <c r="M34" s="10">
        <v>4</v>
      </c>
      <c r="N34" s="55">
        <v>194590</v>
      </c>
      <c r="O34" s="12" t="s">
        <v>3142</v>
      </c>
      <c r="P34" s="55">
        <v>348310</v>
      </c>
      <c r="Q34" s="12" t="s">
        <v>3143</v>
      </c>
      <c r="R34" s="55">
        <v>188978</v>
      </c>
      <c r="S34" s="12" t="s">
        <v>3144</v>
      </c>
      <c r="T34" s="10" t="s">
        <v>3113</v>
      </c>
      <c r="U34" s="10" t="s">
        <v>3113</v>
      </c>
      <c r="V34" s="12" t="s">
        <v>3145</v>
      </c>
      <c r="W34" s="56" t="s">
        <v>3113</v>
      </c>
      <c r="X34" s="55">
        <v>194590</v>
      </c>
      <c r="Y34" s="10" t="s">
        <v>3113</v>
      </c>
      <c r="Z34" s="10" t="s">
        <v>3113</v>
      </c>
      <c r="AA34" s="10" t="s">
        <v>3113</v>
      </c>
      <c r="AB34" s="10" t="s">
        <v>3113</v>
      </c>
      <c r="AC34" s="10" t="s">
        <v>3113</v>
      </c>
      <c r="AD34" s="55">
        <v>194590</v>
      </c>
      <c r="AE34" s="56" t="s">
        <v>3113</v>
      </c>
      <c r="AF34" s="56" t="s">
        <v>3113</v>
      </c>
      <c r="AG34" s="10" t="s">
        <v>3113</v>
      </c>
      <c r="AH34" s="10" t="s">
        <v>3113</v>
      </c>
      <c r="AI34" s="10" t="s">
        <v>3113</v>
      </c>
      <c r="AJ34" s="10" t="s">
        <v>1136</v>
      </c>
      <c r="AK34" s="10" t="s">
        <v>3113</v>
      </c>
    </row>
    <row r="35" spans="1:37" ht="63.75" customHeight="1">
      <c r="A35" s="10">
        <v>30</v>
      </c>
      <c r="B35" s="11" t="s">
        <v>1635</v>
      </c>
      <c r="C35" s="12" t="s">
        <v>3367</v>
      </c>
      <c r="D35" s="2" t="s">
        <v>1677</v>
      </c>
      <c r="E35" s="12" t="s">
        <v>3147</v>
      </c>
      <c r="F35" s="10" t="s">
        <v>1640</v>
      </c>
      <c r="G35" s="10" t="s">
        <v>1642</v>
      </c>
      <c r="H35" s="12"/>
      <c r="I35" s="12" t="s">
        <v>3148</v>
      </c>
      <c r="J35" s="12" t="s">
        <v>3149</v>
      </c>
      <c r="K35" s="12" t="s">
        <v>3150</v>
      </c>
      <c r="L35" s="55">
        <v>122951</v>
      </c>
      <c r="M35" s="10" t="s">
        <v>3113</v>
      </c>
      <c r="N35" s="10" t="s">
        <v>3113</v>
      </c>
      <c r="O35" s="12" t="s">
        <v>3151</v>
      </c>
      <c r="P35" s="56" t="s">
        <v>3113</v>
      </c>
      <c r="Q35" s="56" t="s">
        <v>3113</v>
      </c>
      <c r="R35" s="56" t="s">
        <v>3113</v>
      </c>
      <c r="S35" s="56" t="s">
        <v>3113</v>
      </c>
      <c r="T35" s="56" t="s">
        <v>3113</v>
      </c>
      <c r="U35" s="56" t="s">
        <v>3113</v>
      </c>
      <c r="V35" s="56" t="s">
        <v>3113</v>
      </c>
      <c r="W35" s="56" t="s">
        <v>3113</v>
      </c>
      <c r="X35" s="56" t="s">
        <v>3113</v>
      </c>
      <c r="Y35" s="56" t="s">
        <v>3113</v>
      </c>
      <c r="Z35" s="56" t="s">
        <v>3113</v>
      </c>
      <c r="AA35" s="56" t="s">
        <v>3113</v>
      </c>
      <c r="AB35" s="56" t="s">
        <v>3113</v>
      </c>
      <c r="AC35" s="56" t="s">
        <v>3113</v>
      </c>
      <c r="AD35" s="56" t="s">
        <v>3113</v>
      </c>
      <c r="AE35" s="56" t="s">
        <v>3113</v>
      </c>
      <c r="AF35" s="56" t="s">
        <v>3113</v>
      </c>
      <c r="AG35" s="56" t="s">
        <v>3113</v>
      </c>
      <c r="AH35" s="56" t="s">
        <v>3113</v>
      </c>
      <c r="AI35" s="56" t="s">
        <v>3113</v>
      </c>
      <c r="AJ35" s="56" t="s">
        <v>3113</v>
      </c>
      <c r="AK35" s="56" t="s">
        <v>3113</v>
      </c>
    </row>
    <row r="36" spans="1:37" ht="120.75" customHeight="1">
      <c r="A36" s="10">
        <v>31</v>
      </c>
      <c r="B36" s="11" t="s">
        <v>3482</v>
      </c>
      <c r="C36" s="12" t="s">
        <v>1678</v>
      </c>
      <c r="D36" s="2" t="s">
        <v>3517</v>
      </c>
      <c r="E36" s="12" t="s">
        <v>3152</v>
      </c>
      <c r="F36" s="10" t="s">
        <v>1639</v>
      </c>
      <c r="G36" s="10" t="s">
        <v>3462</v>
      </c>
      <c r="H36" s="10" t="s">
        <v>3113</v>
      </c>
      <c r="I36" s="12" t="s">
        <v>3153</v>
      </c>
      <c r="J36" s="12"/>
      <c r="K36" s="12" t="s">
        <v>3154</v>
      </c>
      <c r="L36" s="55">
        <v>1305400</v>
      </c>
      <c r="M36" s="10">
        <v>1</v>
      </c>
      <c r="N36" s="55">
        <v>1150000</v>
      </c>
      <c r="O36" s="12" t="s">
        <v>3155</v>
      </c>
      <c r="P36" s="56" t="s">
        <v>3113</v>
      </c>
      <c r="Q36" s="10" t="s">
        <v>3113</v>
      </c>
      <c r="R36" s="56" t="s">
        <v>3113</v>
      </c>
      <c r="S36" s="10" t="s">
        <v>3113</v>
      </c>
      <c r="T36" s="10" t="s">
        <v>3113</v>
      </c>
      <c r="U36" s="10" t="s">
        <v>3113</v>
      </c>
      <c r="V36" s="12" t="s">
        <v>3156</v>
      </c>
      <c r="W36" s="56" t="s">
        <v>3113</v>
      </c>
      <c r="X36" s="55">
        <v>418000</v>
      </c>
      <c r="Y36" s="55">
        <v>732000</v>
      </c>
      <c r="Z36" s="10" t="s">
        <v>3113</v>
      </c>
      <c r="AA36" s="10" t="s">
        <v>3113</v>
      </c>
      <c r="AB36" s="10" t="s">
        <v>3113</v>
      </c>
      <c r="AC36" s="10" t="s">
        <v>3113</v>
      </c>
      <c r="AD36" s="55">
        <v>1150000</v>
      </c>
      <c r="AE36" s="56" t="s">
        <v>3113</v>
      </c>
      <c r="AF36" s="56" t="s">
        <v>3113</v>
      </c>
      <c r="AG36" s="10" t="s">
        <v>3113</v>
      </c>
      <c r="AH36" s="10" t="s">
        <v>3113</v>
      </c>
      <c r="AI36" s="10" t="s">
        <v>3113</v>
      </c>
      <c r="AJ36" s="10" t="s">
        <v>1141</v>
      </c>
      <c r="AK36" s="10" t="s">
        <v>3113</v>
      </c>
    </row>
    <row r="37" spans="1:37" ht="190.5" customHeight="1">
      <c r="A37" s="10">
        <v>32</v>
      </c>
      <c r="B37" s="11" t="s">
        <v>3482</v>
      </c>
      <c r="C37" s="12" t="s">
        <v>3518</v>
      </c>
      <c r="D37" s="7" t="s">
        <v>3519</v>
      </c>
      <c r="E37" s="12" t="s">
        <v>3157</v>
      </c>
      <c r="F37" s="10" t="s">
        <v>1640</v>
      </c>
      <c r="G37" s="10" t="s">
        <v>1644</v>
      </c>
      <c r="H37" s="12"/>
      <c r="I37" s="12" t="s">
        <v>3158</v>
      </c>
      <c r="J37" s="12" t="s">
        <v>3159</v>
      </c>
      <c r="K37" s="12" t="s">
        <v>3160</v>
      </c>
      <c r="L37" s="55">
        <v>7508200</v>
      </c>
      <c r="M37" s="10">
        <v>2</v>
      </c>
      <c r="N37" s="55">
        <v>9026223.62</v>
      </c>
      <c r="O37" s="12" t="s">
        <v>3161</v>
      </c>
      <c r="P37" s="55">
        <v>9092935.72</v>
      </c>
      <c r="Q37" s="12" t="s">
        <v>3162</v>
      </c>
      <c r="R37" s="55">
        <v>9026223.62</v>
      </c>
      <c r="S37" s="12" t="s">
        <v>3163</v>
      </c>
      <c r="T37" s="10" t="s">
        <v>3828</v>
      </c>
      <c r="U37" s="10" t="s">
        <v>3113</v>
      </c>
      <c r="V37" s="12" t="s">
        <v>3165</v>
      </c>
      <c r="W37" s="56" t="s">
        <v>3113</v>
      </c>
      <c r="X37" s="56" t="s">
        <v>3113</v>
      </c>
      <c r="Y37" s="55">
        <v>9026223.62</v>
      </c>
      <c r="Z37" s="10" t="s">
        <v>3113</v>
      </c>
      <c r="AA37" s="10" t="s">
        <v>3113</v>
      </c>
      <c r="AB37" s="10" t="s">
        <v>3113</v>
      </c>
      <c r="AC37" s="10" t="s">
        <v>3113</v>
      </c>
      <c r="AD37" s="56" t="s">
        <v>3113</v>
      </c>
      <c r="AE37" s="55" t="s">
        <v>3166</v>
      </c>
      <c r="AF37" s="56" t="s">
        <v>3113</v>
      </c>
      <c r="AG37" s="10" t="s">
        <v>3113</v>
      </c>
      <c r="AH37" s="10" t="s">
        <v>3113</v>
      </c>
      <c r="AI37" s="10" t="s">
        <v>3113</v>
      </c>
      <c r="AJ37" s="10" t="s">
        <v>1141</v>
      </c>
      <c r="AK37" s="10" t="s">
        <v>3113</v>
      </c>
    </row>
    <row r="38" spans="1:37" ht="88.5" customHeight="1">
      <c r="A38" s="10">
        <v>33</v>
      </c>
      <c r="B38" s="11" t="s">
        <v>1635</v>
      </c>
      <c r="C38" s="24" t="s">
        <v>3520</v>
      </c>
      <c r="D38" s="24" t="s">
        <v>1046</v>
      </c>
      <c r="E38" s="12" t="s">
        <v>3167</v>
      </c>
      <c r="F38" s="10" t="s">
        <v>1640</v>
      </c>
      <c r="G38" s="10" t="s">
        <v>1642</v>
      </c>
      <c r="H38" s="12"/>
      <c r="I38" s="12" t="s">
        <v>3168</v>
      </c>
      <c r="J38" s="12" t="s">
        <v>3169</v>
      </c>
      <c r="K38" s="12" t="s">
        <v>3008</v>
      </c>
      <c r="L38" s="55">
        <v>819672</v>
      </c>
      <c r="M38" s="10">
        <v>1</v>
      </c>
      <c r="N38" s="55">
        <v>847900</v>
      </c>
      <c r="O38" s="12" t="s">
        <v>3170</v>
      </c>
      <c r="P38" s="56" t="s">
        <v>3113</v>
      </c>
      <c r="Q38" s="10" t="s">
        <v>3113</v>
      </c>
      <c r="R38" s="56" t="s">
        <v>3113</v>
      </c>
      <c r="S38" s="10" t="s">
        <v>3113</v>
      </c>
      <c r="T38" s="10" t="s">
        <v>3113</v>
      </c>
      <c r="U38" s="10" t="s">
        <v>3113</v>
      </c>
      <c r="V38" s="12" t="s">
        <v>3171</v>
      </c>
      <c r="W38" s="56" t="s">
        <v>3113</v>
      </c>
      <c r="X38" s="55">
        <v>847900</v>
      </c>
      <c r="Y38" s="10" t="s">
        <v>3113</v>
      </c>
      <c r="Z38" s="10" t="s">
        <v>3113</v>
      </c>
      <c r="AA38" s="10" t="s">
        <v>3113</v>
      </c>
      <c r="AB38" s="10" t="s">
        <v>3113</v>
      </c>
      <c r="AC38" s="10" t="s">
        <v>3113</v>
      </c>
      <c r="AD38" s="55">
        <v>847900</v>
      </c>
      <c r="AE38" s="56" t="s">
        <v>3113</v>
      </c>
      <c r="AF38" s="56" t="s">
        <v>3113</v>
      </c>
      <c r="AG38" s="10" t="s">
        <v>3113</v>
      </c>
      <c r="AH38" s="10" t="s">
        <v>3113</v>
      </c>
      <c r="AI38" s="10" t="s">
        <v>3113</v>
      </c>
      <c r="AJ38" s="10" t="s">
        <v>1136</v>
      </c>
      <c r="AK38" s="10" t="s">
        <v>3113</v>
      </c>
    </row>
    <row r="39" spans="1:37" ht="63" customHeight="1">
      <c r="A39" s="59">
        <v>34</v>
      </c>
      <c r="B39" s="11" t="s">
        <v>1635</v>
      </c>
      <c r="C39" s="24" t="s">
        <v>3521</v>
      </c>
      <c r="D39" s="24" t="s">
        <v>1047</v>
      </c>
      <c r="E39" s="12" t="s">
        <v>3119</v>
      </c>
      <c r="F39" s="10" t="s">
        <v>1639</v>
      </c>
      <c r="G39" s="10" t="s">
        <v>3462</v>
      </c>
      <c r="H39" s="10" t="s">
        <v>3113</v>
      </c>
      <c r="I39" s="12" t="s">
        <v>4283</v>
      </c>
      <c r="J39" s="12" t="s">
        <v>4291</v>
      </c>
      <c r="K39" s="12" t="s">
        <v>4292</v>
      </c>
      <c r="L39" s="55">
        <v>2622950.82</v>
      </c>
      <c r="M39" s="10">
        <v>1</v>
      </c>
      <c r="N39" s="55">
        <v>3015840</v>
      </c>
      <c r="O39" s="12" t="s">
        <v>4284</v>
      </c>
      <c r="P39" s="56" t="s">
        <v>3113</v>
      </c>
      <c r="Q39" s="10" t="s">
        <v>3113</v>
      </c>
      <c r="R39" s="56" t="s">
        <v>3113</v>
      </c>
      <c r="S39" s="10" t="s">
        <v>3113</v>
      </c>
      <c r="T39" s="10" t="s">
        <v>3113</v>
      </c>
      <c r="U39" s="10" t="s">
        <v>3113</v>
      </c>
      <c r="V39" s="12" t="s">
        <v>4285</v>
      </c>
      <c r="W39" s="56" t="s">
        <v>3113</v>
      </c>
      <c r="X39" s="55">
        <v>1236000</v>
      </c>
      <c r="Y39" s="55">
        <v>1236000</v>
      </c>
      <c r="Z39" s="10" t="s">
        <v>3113</v>
      </c>
      <c r="AA39" s="10" t="s">
        <v>3113</v>
      </c>
      <c r="AB39" s="10" t="s">
        <v>3113</v>
      </c>
      <c r="AC39" s="10" t="s">
        <v>3113</v>
      </c>
      <c r="AD39" s="55">
        <v>3015840</v>
      </c>
      <c r="AE39" s="56" t="s">
        <v>3113</v>
      </c>
      <c r="AF39" s="56" t="s">
        <v>3113</v>
      </c>
      <c r="AG39" s="56" t="s">
        <v>3113</v>
      </c>
      <c r="AH39" s="56" t="s">
        <v>3113</v>
      </c>
      <c r="AI39" s="56" t="s">
        <v>3113</v>
      </c>
      <c r="AJ39" s="10" t="s">
        <v>1136</v>
      </c>
      <c r="AK39" s="10" t="s">
        <v>3113</v>
      </c>
    </row>
    <row r="40" spans="1:37" ht="212.25" customHeight="1">
      <c r="A40" s="10">
        <v>35</v>
      </c>
      <c r="B40" s="11" t="s">
        <v>3482</v>
      </c>
      <c r="C40" s="12" t="s">
        <v>1048</v>
      </c>
      <c r="D40" s="7" t="s">
        <v>1049</v>
      </c>
      <c r="E40" s="12" t="s">
        <v>3128</v>
      </c>
      <c r="F40" s="10" t="s">
        <v>1640</v>
      </c>
      <c r="G40" s="10" t="s">
        <v>1642</v>
      </c>
      <c r="H40" s="12"/>
      <c r="I40" s="12" t="s">
        <v>4286</v>
      </c>
      <c r="J40" s="12" t="s">
        <v>4287</v>
      </c>
      <c r="K40" s="12" t="s">
        <v>4288</v>
      </c>
      <c r="L40" s="55">
        <v>62827.86</v>
      </c>
      <c r="M40" s="10">
        <v>3</v>
      </c>
      <c r="N40" s="55">
        <v>52782.08</v>
      </c>
      <c r="O40" s="12" t="s">
        <v>4289</v>
      </c>
      <c r="P40" s="55" t="s">
        <v>4290</v>
      </c>
      <c r="Q40" s="12" t="s">
        <v>4293</v>
      </c>
      <c r="R40" s="55" t="s">
        <v>4294</v>
      </c>
      <c r="S40" s="12" t="s">
        <v>4295</v>
      </c>
      <c r="T40" s="10" t="s">
        <v>3113</v>
      </c>
      <c r="U40" s="10" t="s">
        <v>3113</v>
      </c>
      <c r="V40" s="12" t="s">
        <v>4296</v>
      </c>
      <c r="W40" s="56" t="s">
        <v>3113</v>
      </c>
      <c r="X40" s="55">
        <v>52782.08</v>
      </c>
      <c r="Y40" s="10" t="s">
        <v>3113</v>
      </c>
      <c r="Z40" s="10" t="s">
        <v>3113</v>
      </c>
      <c r="AA40" s="10" t="s">
        <v>3113</v>
      </c>
      <c r="AB40" s="10" t="s">
        <v>3113</v>
      </c>
      <c r="AC40" s="10" t="s">
        <v>3113</v>
      </c>
      <c r="AD40" s="55">
        <v>52782.08</v>
      </c>
      <c r="AE40" s="56" t="s">
        <v>3113</v>
      </c>
      <c r="AF40" s="56" t="s">
        <v>3113</v>
      </c>
      <c r="AG40" s="56" t="s">
        <v>3113</v>
      </c>
      <c r="AH40" s="56" t="s">
        <v>3113</v>
      </c>
      <c r="AI40" s="56" t="s">
        <v>3113</v>
      </c>
      <c r="AJ40" s="10" t="s">
        <v>1141</v>
      </c>
      <c r="AK40" s="10" t="s">
        <v>3113</v>
      </c>
    </row>
    <row r="41" spans="1:37" ht="48">
      <c r="A41" s="10">
        <v>36</v>
      </c>
      <c r="B41" s="11" t="s">
        <v>1635</v>
      </c>
      <c r="C41" s="24" t="s">
        <v>1050</v>
      </c>
      <c r="D41" s="24" t="s">
        <v>1053</v>
      </c>
      <c r="E41" s="12" t="s">
        <v>4297</v>
      </c>
      <c r="F41" s="10" t="s">
        <v>1640</v>
      </c>
      <c r="G41" s="25" t="s">
        <v>1642</v>
      </c>
      <c r="H41" s="10" t="s">
        <v>3113</v>
      </c>
      <c r="I41" s="10" t="s">
        <v>3113</v>
      </c>
      <c r="J41" s="10" t="s">
        <v>3113</v>
      </c>
      <c r="K41" s="10" t="s">
        <v>3113</v>
      </c>
      <c r="L41" s="55">
        <v>30000</v>
      </c>
      <c r="M41" s="10" t="s">
        <v>3113</v>
      </c>
      <c r="N41" s="10" t="s">
        <v>3113</v>
      </c>
      <c r="O41" s="12" t="s">
        <v>4298</v>
      </c>
      <c r="P41" s="69" t="s">
        <v>3113</v>
      </c>
      <c r="Q41" s="69" t="s">
        <v>3113</v>
      </c>
      <c r="R41" s="69" t="s">
        <v>3113</v>
      </c>
      <c r="S41" s="69" t="s">
        <v>3113</v>
      </c>
      <c r="T41" s="69" t="s">
        <v>3113</v>
      </c>
      <c r="U41" s="69" t="s">
        <v>3113</v>
      </c>
      <c r="V41" s="69" t="s">
        <v>3113</v>
      </c>
      <c r="W41" s="69" t="s">
        <v>3113</v>
      </c>
      <c r="X41" s="69" t="s">
        <v>3113</v>
      </c>
      <c r="Y41" s="69" t="s">
        <v>3113</v>
      </c>
      <c r="Z41" s="69" t="s">
        <v>3113</v>
      </c>
      <c r="AA41" s="69" t="s">
        <v>3113</v>
      </c>
      <c r="AB41" s="69" t="s">
        <v>3113</v>
      </c>
      <c r="AC41" s="69" t="s">
        <v>3113</v>
      </c>
      <c r="AD41" s="69" t="s">
        <v>3113</v>
      </c>
      <c r="AE41" s="69" t="s">
        <v>3113</v>
      </c>
      <c r="AF41" s="69" t="s">
        <v>3113</v>
      </c>
      <c r="AG41" s="69" t="s">
        <v>3113</v>
      </c>
      <c r="AH41" s="69" t="s">
        <v>3113</v>
      </c>
      <c r="AI41" s="69" t="s">
        <v>3113</v>
      </c>
      <c r="AJ41" s="69" t="s">
        <v>3113</v>
      </c>
      <c r="AK41" s="69" t="s">
        <v>3113</v>
      </c>
    </row>
    <row r="42" spans="1:37" ht="204">
      <c r="A42" s="10">
        <v>37</v>
      </c>
      <c r="B42" s="11" t="s">
        <v>3482</v>
      </c>
      <c r="C42" s="24" t="s">
        <v>1051</v>
      </c>
      <c r="D42" s="24" t="s">
        <v>3251</v>
      </c>
      <c r="E42" s="12" t="s">
        <v>2293</v>
      </c>
      <c r="F42" s="10" t="s">
        <v>1639</v>
      </c>
      <c r="G42" s="25" t="s">
        <v>1644</v>
      </c>
      <c r="H42" s="10" t="s">
        <v>3113</v>
      </c>
      <c r="I42" s="10" t="s">
        <v>3113</v>
      </c>
      <c r="J42" s="10" t="s">
        <v>3113</v>
      </c>
      <c r="K42" s="10" t="s">
        <v>3113</v>
      </c>
      <c r="L42" s="55">
        <v>11282280</v>
      </c>
      <c r="M42" s="10" t="s">
        <v>3113</v>
      </c>
      <c r="N42" s="10" t="s">
        <v>3113</v>
      </c>
      <c r="O42" s="12" t="s">
        <v>4299</v>
      </c>
      <c r="P42" s="69" t="s">
        <v>3113</v>
      </c>
      <c r="Q42" s="69" t="s">
        <v>3113</v>
      </c>
      <c r="R42" s="69" t="s">
        <v>3113</v>
      </c>
      <c r="S42" s="69" t="s">
        <v>3113</v>
      </c>
      <c r="T42" s="69" t="s">
        <v>3113</v>
      </c>
      <c r="U42" s="69" t="s">
        <v>3113</v>
      </c>
      <c r="V42" s="69" t="s">
        <v>3113</v>
      </c>
      <c r="W42" s="69" t="s">
        <v>3113</v>
      </c>
      <c r="X42" s="69" t="s">
        <v>3113</v>
      </c>
      <c r="Y42" s="69" t="s">
        <v>3113</v>
      </c>
      <c r="Z42" s="69" t="s">
        <v>3113</v>
      </c>
      <c r="AA42" s="69" t="s">
        <v>3113</v>
      </c>
      <c r="AB42" s="69" t="s">
        <v>3113</v>
      </c>
      <c r="AC42" s="69" t="s">
        <v>3113</v>
      </c>
      <c r="AD42" s="69" t="s">
        <v>3113</v>
      </c>
      <c r="AE42" s="69" t="s">
        <v>3113</v>
      </c>
      <c r="AF42" s="69" t="s">
        <v>3113</v>
      </c>
      <c r="AG42" s="69" t="s">
        <v>3113</v>
      </c>
      <c r="AH42" s="69" t="s">
        <v>3113</v>
      </c>
      <c r="AI42" s="69" t="s">
        <v>3113</v>
      </c>
      <c r="AJ42" s="69" t="s">
        <v>3113</v>
      </c>
      <c r="AK42" s="69" t="s">
        <v>3113</v>
      </c>
    </row>
    <row r="43" spans="1:37" ht="51">
      <c r="A43" s="10">
        <v>38</v>
      </c>
      <c r="B43" s="11" t="s">
        <v>3482</v>
      </c>
      <c r="C43" s="24" t="s">
        <v>1052</v>
      </c>
      <c r="D43" s="24" t="s">
        <v>3252</v>
      </c>
      <c r="E43" s="12" t="s">
        <v>3119</v>
      </c>
      <c r="F43" s="10" t="s">
        <v>1639</v>
      </c>
      <c r="G43" s="25" t="s">
        <v>3462</v>
      </c>
      <c r="H43" s="10" t="s">
        <v>3113</v>
      </c>
      <c r="I43" s="12" t="s">
        <v>2979</v>
      </c>
      <c r="J43" s="12" t="s">
        <v>4300</v>
      </c>
      <c r="K43" s="12" t="s">
        <v>4301</v>
      </c>
      <c r="L43" s="55">
        <v>233610</v>
      </c>
      <c r="M43" s="10">
        <v>1</v>
      </c>
      <c r="N43" s="55">
        <v>284999.32</v>
      </c>
      <c r="O43" s="12" t="s">
        <v>4302</v>
      </c>
      <c r="P43" s="56" t="s">
        <v>3113</v>
      </c>
      <c r="Q43" s="10" t="s">
        <v>3113</v>
      </c>
      <c r="R43" s="56" t="s">
        <v>3113</v>
      </c>
      <c r="S43" s="10" t="s">
        <v>3113</v>
      </c>
      <c r="T43" s="10" t="s">
        <v>3113</v>
      </c>
      <c r="U43" s="10" t="s">
        <v>3113</v>
      </c>
      <c r="V43" s="12" t="s">
        <v>2991</v>
      </c>
      <c r="W43" s="69" t="s">
        <v>3113</v>
      </c>
      <c r="X43" s="55">
        <v>284999.32</v>
      </c>
      <c r="Y43" s="10" t="s">
        <v>3113</v>
      </c>
      <c r="Z43" s="10" t="s">
        <v>3113</v>
      </c>
      <c r="AA43" s="10" t="s">
        <v>3113</v>
      </c>
      <c r="AB43" s="10" t="s">
        <v>3113</v>
      </c>
      <c r="AC43" s="10" t="s">
        <v>3113</v>
      </c>
      <c r="AD43" s="55">
        <v>284999.32</v>
      </c>
      <c r="AE43" s="56" t="s">
        <v>3113</v>
      </c>
      <c r="AF43" s="56" t="s">
        <v>3113</v>
      </c>
      <c r="AG43" s="10" t="s">
        <v>3113</v>
      </c>
      <c r="AH43" s="10" t="s">
        <v>3113</v>
      </c>
      <c r="AI43" s="10" t="s">
        <v>3113</v>
      </c>
      <c r="AJ43" s="10" t="s">
        <v>1141</v>
      </c>
      <c r="AK43" s="69" t="s">
        <v>3113</v>
      </c>
    </row>
    <row r="44" spans="1:37" ht="72">
      <c r="A44" s="10">
        <v>39</v>
      </c>
      <c r="B44" s="11" t="s">
        <v>1635</v>
      </c>
      <c r="C44" s="12" t="s">
        <v>3253</v>
      </c>
      <c r="D44" s="4" t="s">
        <v>1578</v>
      </c>
      <c r="E44" s="12" t="s">
        <v>4303</v>
      </c>
      <c r="F44" s="10" t="s">
        <v>1640</v>
      </c>
      <c r="G44" s="10" t="s">
        <v>1642</v>
      </c>
      <c r="H44" s="10"/>
      <c r="I44" s="12" t="s">
        <v>4304</v>
      </c>
      <c r="J44" s="12" t="s">
        <v>4305</v>
      </c>
      <c r="K44" s="12" t="s">
        <v>4306</v>
      </c>
      <c r="L44" s="55">
        <v>54508</v>
      </c>
      <c r="M44" s="10">
        <v>6</v>
      </c>
      <c r="N44" s="55" t="s">
        <v>4307</v>
      </c>
      <c r="O44" s="12" t="s">
        <v>4308</v>
      </c>
      <c r="P44" s="55" t="s">
        <v>4309</v>
      </c>
      <c r="Q44" s="12" t="s">
        <v>4310</v>
      </c>
      <c r="R44" s="55" t="s">
        <v>4307</v>
      </c>
      <c r="S44" s="12" t="s">
        <v>4311</v>
      </c>
      <c r="T44" s="10" t="s">
        <v>3113</v>
      </c>
      <c r="U44" s="10" t="s">
        <v>3113</v>
      </c>
      <c r="V44" s="12" t="s">
        <v>4312</v>
      </c>
      <c r="W44" s="69" t="s">
        <v>3113</v>
      </c>
      <c r="X44" s="55">
        <v>43653.68</v>
      </c>
      <c r="Y44" s="10" t="s">
        <v>3113</v>
      </c>
      <c r="Z44" s="10" t="s">
        <v>3113</v>
      </c>
      <c r="AA44" s="10" t="s">
        <v>3113</v>
      </c>
      <c r="AB44" s="10" t="s">
        <v>3113</v>
      </c>
      <c r="AC44" s="10" t="s">
        <v>3113</v>
      </c>
      <c r="AD44" s="55">
        <v>43653.68</v>
      </c>
      <c r="AE44" s="56" t="s">
        <v>3113</v>
      </c>
      <c r="AF44" s="56" t="s">
        <v>3113</v>
      </c>
      <c r="AG44" s="10" t="s">
        <v>3113</v>
      </c>
      <c r="AH44" s="10" t="s">
        <v>3113</v>
      </c>
      <c r="AI44" s="10" t="s">
        <v>3113</v>
      </c>
      <c r="AJ44" s="10" t="s">
        <v>3118</v>
      </c>
      <c r="AK44" s="10">
        <v>632.38</v>
      </c>
    </row>
    <row r="45" spans="1:37" ht="64.5" customHeight="1">
      <c r="A45" s="10">
        <v>40</v>
      </c>
      <c r="B45" s="11" t="s">
        <v>1635</v>
      </c>
      <c r="C45" s="24" t="s">
        <v>1579</v>
      </c>
      <c r="D45" s="24" t="s">
        <v>1580</v>
      </c>
      <c r="E45" s="12" t="s">
        <v>4313</v>
      </c>
      <c r="F45" s="10" t="s">
        <v>1640</v>
      </c>
      <c r="G45" s="10" t="s">
        <v>3462</v>
      </c>
      <c r="H45" s="10" t="s">
        <v>3113</v>
      </c>
      <c r="I45" s="12" t="s">
        <v>2309</v>
      </c>
      <c r="J45" s="12" t="s">
        <v>4314</v>
      </c>
      <c r="K45" s="12" t="s">
        <v>4315</v>
      </c>
      <c r="L45" s="55">
        <v>140000</v>
      </c>
      <c r="M45" s="10">
        <v>1</v>
      </c>
      <c r="N45" s="55">
        <v>177083</v>
      </c>
      <c r="O45" s="12" t="s">
        <v>4316</v>
      </c>
      <c r="P45" s="56" t="s">
        <v>3113</v>
      </c>
      <c r="Q45" s="10" t="s">
        <v>3113</v>
      </c>
      <c r="R45" s="56" t="s">
        <v>3113</v>
      </c>
      <c r="S45" s="10" t="s">
        <v>3113</v>
      </c>
      <c r="T45" s="10" t="s">
        <v>3113</v>
      </c>
      <c r="U45" s="10" t="s">
        <v>3113</v>
      </c>
      <c r="V45" s="58" t="s">
        <v>2991</v>
      </c>
      <c r="W45" s="69" t="s">
        <v>3113</v>
      </c>
      <c r="X45" s="55">
        <v>177083</v>
      </c>
      <c r="Y45" s="10" t="s">
        <v>3113</v>
      </c>
      <c r="Z45" s="10" t="s">
        <v>3113</v>
      </c>
      <c r="AA45" s="10" t="s">
        <v>3113</v>
      </c>
      <c r="AB45" s="10" t="s">
        <v>3113</v>
      </c>
      <c r="AC45" s="10" t="s">
        <v>3113</v>
      </c>
      <c r="AD45" s="55">
        <v>177083</v>
      </c>
      <c r="AE45" s="56" t="s">
        <v>3113</v>
      </c>
      <c r="AF45" s="56" t="s">
        <v>3113</v>
      </c>
      <c r="AG45" s="10" t="s">
        <v>3113</v>
      </c>
      <c r="AH45" s="10" t="s">
        <v>3113</v>
      </c>
      <c r="AI45" s="10" t="s">
        <v>3113</v>
      </c>
      <c r="AJ45" s="10" t="s">
        <v>1136</v>
      </c>
      <c r="AK45" s="10" t="s">
        <v>3113</v>
      </c>
    </row>
    <row r="46" spans="1:37" ht="66" customHeight="1">
      <c r="A46" s="59">
        <v>41</v>
      </c>
      <c r="B46" s="11" t="s">
        <v>1635</v>
      </c>
      <c r="C46" s="12" t="s">
        <v>3227</v>
      </c>
      <c r="D46" s="2" t="s">
        <v>3228</v>
      </c>
      <c r="E46" s="12" t="s">
        <v>2318</v>
      </c>
      <c r="F46" s="10" t="s">
        <v>1639</v>
      </c>
      <c r="G46" s="10" t="s">
        <v>1642</v>
      </c>
      <c r="H46" s="12"/>
      <c r="I46" s="12" t="s">
        <v>4317</v>
      </c>
      <c r="J46" s="12" t="s">
        <v>4318</v>
      </c>
      <c r="K46" s="12" t="s">
        <v>1109</v>
      </c>
      <c r="L46" s="55">
        <v>655737.7</v>
      </c>
      <c r="M46" s="10">
        <v>4</v>
      </c>
      <c r="N46" s="55">
        <v>379908</v>
      </c>
      <c r="O46" s="12" t="s">
        <v>4319</v>
      </c>
      <c r="P46" s="55">
        <v>455060</v>
      </c>
      <c r="Q46" s="12" t="s">
        <v>2150</v>
      </c>
      <c r="R46" s="55">
        <v>379908</v>
      </c>
      <c r="S46" s="12" t="s">
        <v>1110</v>
      </c>
      <c r="T46" s="10" t="s">
        <v>3113</v>
      </c>
      <c r="U46" s="10" t="s">
        <v>3113</v>
      </c>
      <c r="V46" s="12" t="s">
        <v>4320</v>
      </c>
      <c r="W46" s="69" t="s">
        <v>3113</v>
      </c>
      <c r="X46" s="55">
        <v>379908</v>
      </c>
      <c r="Y46" s="10" t="s">
        <v>3113</v>
      </c>
      <c r="Z46" s="10" t="s">
        <v>3113</v>
      </c>
      <c r="AA46" s="10" t="s">
        <v>3113</v>
      </c>
      <c r="AB46" s="10" t="s">
        <v>3113</v>
      </c>
      <c r="AC46" s="10" t="s">
        <v>3113</v>
      </c>
      <c r="AD46" s="55">
        <v>379908</v>
      </c>
      <c r="AE46" s="56" t="s">
        <v>3113</v>
      </c>
      <c r="AF46" s="56" t="s">
        <v>3113</v>
      </c>
      <c r="AG46" s="10" t="s">
        <v>3113</v>
      </c>
      <c r="AH46" s="10" t="s">
        <v>3113</v>
      </c>
      <c r="AI46" s="10" t="s">
        <v>3113</v>
      </c>
      <c r="AJ46" s="10" t="s">
        <v>1136</v>
      </c>
      <c r="AK46" s="10" t="s">
        <v>3113</v>
      </c>
    </row>
    <row r="47" spans="1:37" ht="312.75" customHeight="1">
      <c r="A47" s="10">
        <v>42</v>
      </c>
      <c r="B47" s="11" t="s">
        <v>1635</v>
      </c>
      <c r="C47" s="12" t="s">
        <v>3229</v>
      </c>
      <c r="D47" s="7" t="s">
        <v>3104</v>
      </c>
      <c r="E47" s="12" t="s">
        <v>4321</v>
      </c>
      <c r="F47" s="10" t="s">
        <v>1640</v>
      </c>
      <c r="G47" s="10" t="s">
        <v>1642</v>
      </c>
      <c r="H47" s="12"/>
      <c r="I47" s="12" t="s">
        <v>4322</v>
      </c>
      <c r="J47" s="12" t="s">
        <v>4323</v>
      </c>
      <c r="K47" s="12" t="s">
        <v>4324</v>
      </c>
      <c r="L47" s="55">
        <v>1475409.84</v>
      </c>
      <c r="M47" s="10">
        <v>11</v>
      </c>
      <c r="N47" s="55" t="s">
        <v>4325</v>
      </c>
      <c r="O47" s="12" t="s">
        <v>4326</v>
      </c>
      <c r="P47" s="55" t="s">
        <v>3527</v>
      </c>
      <c r="Q47" s="60" t="s">
        <v>3526</v>
      </c>
      <c r="R47" s="55" t="s">
        <v>3528</v>
      </c>
      <c r="S47" s="60" t="s">
        <v>3529</v>
      </c>
      <c r="T47" s="10" t="s">
        <v>3828</v>
      </c>
      <c r="U47" s="10" t="s">
        <v>3113</v>
      </c>
      <c r="V47" s="12" t="s">
        <v>3530</v>
      </c>
      <c r="W47" s="10" t="s">
        <v>3113</v>
      </c>
      <c r="X47" s="55">
        <v>1281694.03</v>
      </c>
      <c r="Y47" s="10" t="s">
        <v>3113</v>
      </c>
      <c r="Z47" s="10" t="s">
        <v>3113</v>
      </c>
      <c r="AA47" s="10" t="s">
        <v>3113</v>
      </c>
      <c r="AB47" s="10" t="s">
        <v>3113</v>
      </c>
      <c r="AC47" s="10" t="s">
        <v>3113</v>
      </c>
      <c r="AD47" s="55">
        <v>1281694.03</v>
      </c>
      <c r="AE47" s="10" t="s">
        <v>3113</v>
      </c>
      <c r="AF47" s="10" t="s">
        <v>3113</v>
      </c>
      <c r="AG47" s="10" t="s">
        <v>3113</v>
      </c>
      <c r="AH47" s="10" t="s">
        <v>3113</v>
      </c>
      <c r="AI47" s="10" t="s">
        <v>3113</v>
      </c>
      <c r="AJ47" s="10" t="s">
        <v>1136</v>
      </c>
      <c r="AK47" s="56">
        <v>29635.92</v>
      </c>
    </row>
    <row r="48" spans="1:37" ht="101.25" customHeight="1">
      <c r="A48" s="10">
        <v>43</v>
      </c>
      <c r="B48" s="11" t="s">
        <v>3482</v>
      </c>
      <c r="C48" s="12" t="s">
        <v>3105</v>
      </c>
      <c r="D48" s="7" t="s">
        <v>3106</v>
      </c>
      <c r="E48" s="12" t="s">
        <v>3531</v>
      </c>
      <c r="F48" s="10" t="s">
        <v>1640</v>
      </c>
      <c r="G48" s="10" t="s">
        <v>1642</v>
      </c>
      <c r="H48" s="12"/>
      <c r="I48" s="12" t="s">
        <v>3532</v>
      </c>
      <c r="J48" s="12" t="s">
        <v>3533</v>
      </c>
      <c r="K48" s="12" t="s">
        <v>4301</v>
      </c>
      <c r="L48" s="55">
        <v>213114.75</v>
      </c>
      <c r="M48" s="10">
        <v>3</v>
      </c>
      <c r="N48" s="55" t="s">
        <v>3534</v>
      </c>
      <c r="O48" s="12" t="s">
        <v>3535</v>
      </c>
      <c r="P48" s="55" t="s">
        <v>3536</v>
      </c>
      <c r="Q48" s="12" t="s">
        <v>3537</v>
      </c>
      <c r="R48" s="55" t="s">
        <v>3538</v>
      </c>
      <c r="S48" s="12" t="s">
        <v>3539</v>
      </c>
      <c r="T48" s="10" t="s">
        <v>3113</v>
      </c>
      <c r="U48" s="10" t="s">
        <v>3113</v>
      </c>
      <c r="V48" s="12" t="s">
        <v>3540</v>
      </c>
      <c r="W48" s="10" t="s">
        <v>3113</v>
      </c>
      <c r="X48" s="55">
        <v>231470.6</v>
      </c>
      <c r="Y48" s="10" t="s">
        <v>3113</v>
      </c>
      <c r="Z48" s="10" t="s">
        <v>3113</v>
      </c>
      <c r="AA48" s="10" t="s">
        <v>3113</v>
      </c>
      <c r="AB48" s="10" t="s">
        <v>3113</v>
      </c>
      <c r="AC48" s="10" t="s">
        <v>3113</v>
      </c>
      <c r="AD48" s="55">
        <v>231470.6</v>
      </c>
      <c r="AE48" s="10" t="s">
        <v>3113</v>
      </c>
      <c r="AF48" s="10" t="s">
        <v>3113</v>
      </c>
      <c r="AG48" s="10" t="s">
        <v>3113</v>
      </c>
      <c r="AH48" s="10" t="s">
        <v>3113</v>
      </c>
      <c r="AI48" s="10" t="s">
        <v>3113</v>
      </c>
      <c r="AJ48" s="10" t="s">
        <v>1141</v>
      </c>
      <c r="AK48" s="10" t="s">
        <v>3113</v>
      </c>
    </row>
    <row r="49" spans="1:37" ht="379.5" customHeight="1">
      <c r="A49" s="59">
        <v>44</v>
      </c>
      <c r="B49" s="11" t="s">
        <v>1635</v>
      </c>
      <c r="C49" s="12" t="s">
        <v>3107</v>
      </c>
      <c r="D49" s="7" t="s">
        <v>1142</v>
      </c>
      <c r="E49" s="12" t="s">
        <v>4261</v>
      </c>
      <c r="F49" s="10" t="s">
        <v>1640</v>
      </c>
      <c r="G49" s="10" t="s">
        <v>1642</v>
      </c>
      <c r="H49" s="12"/>
      <c r="I49" s="12" t="s">
        <v>4262</v>
      </c>
      <c r="J49" s="12" t="s">
        <v>4263</v>
      </c>
      <c r="K49" s="12" t="s">
        <v>4264</v>
      </c>
      <c r="L49" s="55">
        <v>150000</v>
      </c>
      <c r="M49" s="10">
        <v>23</v>
      </c>
      <c r="N49" s="55" t="s">
        <v>3541</v>
      </c>
      <c r="O49" s="55" t="s">
        <v>3542</v>
      </c>
      <c r="P49" s="55" t="s">
        <v>3543</v>
      </c>
      <c r="Q49" s="55" t="s">
        <v>3544</v>
      </c>
      <c r="R49" s="55" t="s">
        <v>3545</v>
      </c>
      <c r="S49" s="55" t="s">
        <v>3546</v>
      </c>
      <c r="T49" s="10" t="s">
        <v>3113</v>
      </c>
      <c r="U49" s="10" t="s">
        <v>3113</v>
      </c>
      <c r="V49" s="12" t="s">
        <v>3547</v>
      </c>
      <c r="W49" s="10" t="s">
        <v>3113</v>
      </c>
      <c r="X49" s="55">
        <v>137892.65</v>
      </c>
      <c r="Y49" s="10" t="s">
        <v>3113</v>
      </c>
      <c r="Z49" s="10" t="s">
        <v>3113</v>
      </c>
      <c r="AA49" s="10" t="s">
        <v>3113</v>
      </c>
      <c r="AB49" s="10" t="s">
        <v>3113</v>
      </c>
      <c r="AC49" s="10" t="s">
        <v>3113</v>
      </c>
      <c r="AD49" s="55">
        <v>137892.65</v>
      </c>
      <c r="AE49" s="10" t="s">
        <v>3113</v>
      </c>
      <c r="AF49" s="10" t="s">
        <v>3113</v>
      </c>
      <c r="AG49" s="10" t="s">
        <v>3113</v>
      </c>
      <c r="AH49" s="10" t="s">
        <v>3113</v>
      </c>
      <c r="AI49" s="10" t="s">
        <v>3113</v>
      </c>
      <c r="AJ49" s="10" t="s">
        <v>1136</v>
      </c>
      <c r="AK49" s="10" t="s">
        <v>3113</v>
      </c>
    </row>
    <row r="50" spans="1:37" ht="388.5" customHeight="1">
      <c r="A50" s="59">
        <v>45</v>
      </c>
      <c r="B50" s="11" t="s">
        <v>1635</v>
      </c>
      <c r="C50" s="12" t="s">
        <v>1143</v>
      </c>
      <c r="D50" s="7" t="s">
        <v>1144</v>
      </c>
      <c r="E50" s="12" t="s">
        <v>3548</v>
      </c>
      <c r="F50" s="10" t="s">
        <v>1640</v>
      </c>
      <c r="G50" s="10" t="s">
        <v>1642</v>
      </c>
      <c r="H50" s="12"/>
      <c r="I50" s="12" t="s">
        <v>3549</v>
      </c>
      <c r="J50" s="12" t="s">
        <v>3550</v>
      </c>
      <c r="K50" s="12" t="s">
        <v>3551</v>
      </c>
      <c r="L50" s="55">
        <v>92377</v>
      </c>
      <c r="M50" s="10">
        <v>23</v>
      </c>
      <c r="N50" s="55" t="s">
        <v>3552</v>
      </c>
      <c r="O50" s="55" t="s">
        <v>3553</v>
      </c>
      <c r="P50" s="55" t="s">
        <v>3554</v>
      </c>
      <c r="Q50" s="55" t="s">
        <v>3555</v>
      </c>
      <c r="R50" s="55" t="s">
        <v>3556</v>
      </c>
      <c r="S50" s="55" t="s">
        <v>3557</v>
      </c>
      <c r="T50" s="10" t="s">
        <v>3113</v>
      </c>
      <c r="U50" s="10" t="s">
        <v>3113</v>
      </c>
      <c r="V50" s="12" t="s">
        <v>3558</v>
      </c>
      <c r="W50" s="10" t="s">
        <v>3113</v>
      </c>
      <c r="X50" s="55">
        <v>76240.27</v>
      </c>
      <c r="Y50" s="10" t="s">
        <v>3113</v>
      </c>
      <c r="Z50" s="10" t="s">
        <v>3113</v>
      </c>
      <c r="AA50" s="10" t="s">
        <v>3113</v>
      </c>
      <c r="AB50" s="10" t="s">
        <v>3113</v>
      </c>
      <c r="AC50" s="10" t="s">
        <v>3113</v>
      </c>
      <c r="AD50" s="55">
        <v>76240.27</v>
      </c>
      <c r="AE50" s="10" t="s">
        <v>3113</v>
      </c>
      <c r="AF50" s="10" t="s">
        <v>3113</v>
      </c>
      <c r="AG50" s="10" t="s">
        <v>3113</v>
      </c>
      <c r="AH50" s="10" t="s">
        <v>3113</v>
      </c>
      <c r="AI50" s="10" t="s">
        <v>3113</v>
      </c>
      <c r="AJ50" s="10" t="s">
        <v>3113</v>
      </c>
      <c r="AK50" s="10" t="s">
        <v>3113</v>
      </c>
    </row>
    <row r="51" spans="1:37" ht="101.25" customHeight="1">
      <c r="A51" s="10">
        <v>46</v>
      </c>
      <c r="B51" s="11" t="s">
        <v>3482</v>
      </c>
      <c r="C51" s="12" t="s">
        <v>1145</v>
      </c>
      <c r="D51" s="7" t="s">
        <v>1146</v>
      </c>
      <c r="E51" s="12" t="s">
        <v>4265</v>
      </c>
      <c r="F51" s="10" t="s">
        <v>1639</v>
      </c>
      <c r="G51" s="10" t="s">
        <v>1644</v>
      </c>
      <c r="H51" s="12" t="s">
        <v>3230</v>
      </c>
      <c r="I51" s="10" t="s">
        <v>4266</v>
      </c>
      <c r="J51" s="12" t="s">
        <v>4267</v>
      </c>
      <c r="K51" s="12" t="s">
        <v>3231</v>
      </c>
      <c r="L51" s="55">
        <v>1877049.1</v>
      </c>
      <c r="M51" s="10">
        <v>2</v>
      </c>
      <c r="N51" s="55">
        <v>1544287</v>
      </c>
      <c r="O51" s="12" t="s">
        <v>4268</v>
      </c>
      <c r="P51" s="55">
        <v>1739976.2</v>
      </c>
      <c r="Q51" s="12" t="s">
        <v>3232</v>
      </c>
      <c r="R51" s="55">
        <v>1544287</v>
      </c>
      <c r="S51" s="12" t="s">
        <v>3233</v>
      </c>
      <c r="T51" s="10" t="s">
        <v>3829</v>
      </c>
      <c r="U51" s="10" t="s">
        <v>3113</v>
      </c>
      <c r="V51" s="10" t="s">
        <v>4269</v>
      </c>
      <c r="W51" s="10" t="s">
        <v>3113</v>
      </c>
      <c r="X51" s="10" t="s">
        <v>3113</v>
      </c>
      <c r="Y51" s="55">
        <v>793610</v>
      </c>
      <c r="Z51" s="56">
        <v>750677</v>
      </c>
      <c r="AA51" s="10" t="s">
        <v>3113</v>
      </c>
      <c r="AB51" s="10" t="s">
        <v>3113</v>
      </c>
      <c r="AC51" s="10" t="s">
        <v>3113</v>
      </c>
      <c r="AD51" s="10" t="s">
        <v>3113</v>
      </c>
      <c r="AE51" s="55">
        <v>1544287</v>
      </c>
      <c r="AF51" s="56" t="s">
        <v>3113</v>
      </c>
      <c r="AG51" s="56" t="s">
        <v>3113</v>
      </c>
      <c r="AH51" s="56" t="s">
        <v>3113</v>
      </c>
      <c r="AI51" s="56" t="s">
        <v>3113</v>
      </c>
      <c r="AJ51" s="56" t="s">
        <v>3113</v>
      </c>
      <c r="AK51" s="56" t="s">
        <v>3113</v>
      </c>
    </row>
    <row r="52" spans="1:37" ht="60">
      <c r="A52" s="10">
        <v>47</v>
      </c>
      <c r="B52" s="11" t="s">
        <v>3482</v>
      </c>
      <c r="C52" s="12" t="s">
        <v>1147</v>
      </c>
      <c r="D52" s="7" t="s">
        <v>1148</v>
      </c>
      <c r="E52" s="12" t="s">
        <v>4270</v>
      </c>
      <c r="F52" s="10" t="s">
        <v>1640</v>
      </c>
      <c r="G52" s="10" t="s">
        <v>1644</v>
      </c>
      <c r="H52" s="12"/>
      <c r="I52" s="10" t="s">
        <v>4271</v>
      </c>
      <c r="J52" s="12"/>
      <c r="K52" s="12" t="s">
        <v>2280</v>
      </c>
      <c r="L52" s="55">
        <v>1013606.55</v>
      </c>
      <c r="M52" s="10">
        <v>4</v>
      </c>
      <c r="N52" s="56" t="s">
        <v>3113</v>
      </c>
      <c r="O52" s="12" t="s">
        <v>4272</v>
      </c>
      <c r="P52" s="56" t="s">
        <v>3113</v>
      </c>
      <c r="Q52" s="56" t="s">
        <v>3113</v>
      </c>
      <c r="R52" s="56" t="s">
        <v>3113</v>
      </c>
      <c r="S52" s="56" t="s">
        <v>3113</v>
      </c>
      <c r="T52" s="56" t="s">
        <v>3113</v>
      </c>
      <c r="U52" s="56" t="s">
        <v>3113</v>
      </c>
      <c r="V52" s="12" t="s">
        <v>4272</v>
      </c>
      <c r="W52" s="10" t="s">
        <v>3113</v>
      </c>
      <c r="X52" s="10" t="s">
        <v>3113</v>
      </c>
      <c r="Y52" s="10" t="s">
        <v>3113</v>
      </c>
      <c r="Z52" s="10" t="s">
        <v>3113</v>
      </c>
      <c r="AA52" s="10" t="s">
        <v>3113</v>
      </c>
      <c r="AB52" s="10" t="s">
        <v>3113</v>
      </c>
      <c r="AC52" s="10" t="s">
        <v>3113</v>
      </c>
      <c r="AD52" s="10" t="s">
        <v>3113</v>
      </c>
      <c r="AE52" s="10" t="s">
        <v>3113</v>
      </c>
      <c r="AF52" s="10" t="s">
        <v>3113</v>
      </c>
      <c r="AG52" s="10" t="s">
        <v>3113</v>
      </c>
      <c r="AH52" s="10" t="s">
        <v>3113</v>
      </c>
      <c r="AI52" s="10" t="s">
        <v>3113</v>
      </c>
      <c r="AJ52" s="10" t="s">
        <v>1136</v>
      </c>
      <c r="AK52" s="10" t="s">
        <v>3113</v>
      </c>
    </row>
    <row r="53" spans="1:37" ht="63.75">
      <c r="A53" s="10">
        <v>48</v>
      </c>
      <c r="B53" s="11" t="s">
        <v>1635</v>
      </c>
      <c r="C53" s="12" t="s">
        <v>1149</v>
      </c>
      <c r="D53" s="7" t="s">
        <v>1150</v>
      </c>
      <c r="E53" s="12" t="s">
        <v>2318</v>
      </c>
      <c r="F53" s="10" t="s">
        <v>1639</v>
      </c>
      <c r="G53" s="10" t="s">
        <v>1642</v>
      </c>
      <c r="H53" s="12"/>
      <c r="I53" s="12" t="s">
        <v>4273</v>
      </c>
      <c r="J53" s="12" t="s">
        <v>4274</v>
      </c>
      <c r="K53" s="12" t="s">
        <v>4275</v>
      </c>
      <c r="L53" s="55">
        <v>655737.7</v>
      </c>
      <c r="M53" s="10">
        <v>3</v>
      </c>
      <c r="N53" s="55">
        <v>535580</v>
      </c>
      <c r="O53" s="12" t="s">
        <v>4276</v>
      </c>
      <c r="P53" s="55">
        <v>535580</v>
      </c>
      <c r="Q53" s="12" t="s">
        <v>4277</v>
      </c>
      <c r="R53" s="55">
        <v>250524.4</v>
      </c>
      <c r="S53" s="12" t="s">
        <v>1751</v>
      </c>
      <c r="T53" s="56" t="s">
        <v>3113</v>
      </c>
      <c r="U53" s="56" t="s">
        <v>3113</v>
      </c>
      <c r="V53" s="12" t="s">
        <v>1752</v>
      </c>
      <c r="W53" s="10" t="s">
        <v>3113</v>
      </c>
      <c r="X53" s="55">
        <v>642642.32</v>
      </c>
      <c r="Y53" s="10" t="s">
        <v>3113</v>
      </c>
      <c r="Z53" s="10" t="s">
        <v>3113</v>
      </c>
      <c r="AA53" s="10" t="s">
        <v>3113</v>
      </c>
      <c r="AB53" s="10" t="s">
        <v>3113</v>
      </c>
      <c r="AC53" s="10" t="s">
        <v>3113</v>
      </c>
      <c r="AD53" s="55">
        <v>642642.32</v>
      </c>
      <c r="AE53" s="10" t="s">
        <v>3113</v>
      </c>
      <c r="AF53" s="10" t="s">
        <v>3113</v>
      </c>
      <c r="AG53" s="12" t="s">
        <v>1753</v>
      </c>
      <c r="AH53" s="56" t="s">
        <v>3568</v>
      </c>
      <c r="AI53" s="56" t="s">
        <v>3113</v>
      </c>
      <c r="AJ53" s="10" t="s">
        <v>1136</v>
      </c>
      <c r="AK53" s="10" t="s">
        <v>3113</v>
      </c>
    </row>
    <row r="54" spans="1:37" ht="48">
      <c r="A54" s="10">
        <v>49</v>
      </c>
      <c r="B54" s="11" t="s">
        <v>1635</v>
      </c>
      <c r="C54" s="12" t="s">
        <v>1151</v>
      </c>
      <c r="D54" s="4" t="s">
        <v>2339</v>
      </c>
      <c r="E54" s="12" t="s">
        <v>1754</v>
      </c>
      <c r="F54" s="10" t="s">
        <v>1640</v>
      </c>
      <c r="G54" s="10" t="s">
        <v>2340</v>
      </c>
      <c r="H54" s="12"/>
      <c r="I54" s="12" t="s">
        <v>1755</v>
      </c>
      <c r="J54" s="12" t="s">
        <v>1756</v>
      </c>
      <c r="K54" s="12" t="s">
        <v>1757</v>
      </c>
      <c r="L54" s="55">
        <v>235000</v>
      </c>
      <c r="M54" s="10">
        <v>3</v>
      </c>
      <c r="N54" s="55">
        <v>225037.54</v>
      </c>
      <c r="O54" s="12" t="s">
        <v>1758</v>
      </c>
      <c r="P54" s="55">
        <v>243986.58</v>
      </c>
      <c r="Q54" s="12" t="s">
        <v>1759</v>
      </c>
      <c r="R54" s="55">
        <v>192032.88</v>
      </c>
      <c r="S54" s="12" t="s">
        <v>1760</v>
      </c>
      <c r="T54" s="56" t="s">
        <v>3113</v>
      </c>
      <c r="U54" s="56" t="s">
        <v>3113</v>
      </c>
      <c r="V54" s="12" t="s">
        <v>4285</v>
      </c>
      <c r="W54" s="10" t="s">
        <v>3113</v>
      </c>
      <c r="X54" s="55">
        <v>225037.54</v>
      </c>
      <c r="Y54" s="10" t="s">
        <v>3113</v>
      </c>
      <c r="Z54" s="10" t="s">
        <v>3113</v>
      </c>
      <c r="AA54" s="10" t="s">
        <v>3113</v>
      </c>
      <c r="AB54" s="10" t="s">
        <v>3113</v>
      </c>
      <c r="AC54" s="10" t="s">
        <v>3113</v>
      </c>
      <c r="AD54" s="55">
        <v>225037.54</v>
      </c>
      <c r="AE54" s="10" t="s">
        <v>3113</v>
      </c>
      <c r="AF54" s="10" t="s">
        <v>3113</v>
      </c>
      <c r="AG54" s="10" t="s">
        <v>3113</v>
      </c>
      <c r="AH54" s="10" t="s">
        <v>3113</v>
      </c>
      <c r="AI54" s="10" t="s">
        <v>3113</v>
      </c>
      <c r="AJ54" s="10" t="s">
        <v>1136</v>
      </c>
      <c r="AK54" s="10" t="s">
        <v>3113</v>
      </c>
    </row>
    <row r="55" spans="1:37" ht="40.5" customHeight="1">
      <c r="A55" s="10">
        <v>50</v>
      </c>
      <c r="B55" s="11" t="s">
        <v>1635</v>
      </c>
      <c r="C55" s="24" t="s">
        <v>2341</v>
      </c>
      <c r="D55" s="24" t="s">
        <v>2342</v>
      </c>
      <c r="E55" s="12" t="s">
        <v>1761</v>
      </c>
      <c r="F55" s="10" t="s">
        <v>1640</v>
      </c>
      <c r="G55" s="10" t="s">
        <v>1642</v>
      </c>
      <c r="H55" s="10" t="s">
        <v>3113</v>
      </c>
      <c r="I55" s="10" t="s">
        <v>3113</v>
      </c>
      <c r="J55" s="10" t="s">
        <v>3113</v>
      </c>
      <c r="K55" s="10" t="s">
        <v>3113</v>
      </c>
      <c r="L55" s="55">
        <v>517397.2</v>
      </c>
      <c r="M55" s="10" t="s">
        <v>3113</v>
      </c>
      <c r="N55" s="10" t="s">
        <v>3113</v>
      </c>
      <c r="O55" s="12" t="s">
        <v>4298</v>
      </c>
      <c r="P55" s="56" t="s">
        <v>3113</v>
      </c>
      <c r="Q55" s="56" t="s">
        <v>3113</v>
      </c>
      <c r="R55" s="56" t="s">
        <v>3113</v>
      </c>
      <c r="S55" s="56" t="s">
        <v>3113</v>
      </c>
      <c r="T55" s="56" t="s">
        <v>3113</v>
      </c>
      <c r="U55" s="56" t="s">
        <v>3113</v>
      </c>
      <c r="V55" s="12" t="s">
        <v>4298</v>
      </c>
      <c r="W55" s="10" t="s">
        <v>3113</v>
      </c>
      <c r="X55" s="10" t="s">
        <v>3113</v>
      </c>
      <c r="Y55" s="10" t="s">
        <v>3113</v>
      </c>
      <c r="Z55" s="10" t="s">
        <v>3113</v>
      </c>
      <c r="AA55" s="10" t="s">
        <v>3113</v>
      </c>
      <c r="AB55" s="10" t="s">
        <v>3113</v>
      </c>
      <c r="AC55" s="10" t="s">
        <v>3113</v>
      </c>
      <c r="AD55" s="10" t="s">
        <v>3113</v>
      </c>
      <c r="AE55" s="10" t="s">
        <v>3113</v>
      </c>
      <c r="AF55" s="10" t="s">
        <v>3113</v>
      </c>
      <c r="AG55" s="10" t="s">
        <v>3113</v>
      </c>
      <c r="AH55" s="10" t="s">
        <v>3113</v>
      </c>
      <c r="AI55" s="10" t="s">
        <v>3113</v>
      </c>
      <c r="AJ55" s="10" t="s">
        <v>3113</v>
      </c>
      <c r="AK55" s="10" t="s">
        <v>3113</v>
      </c>
    </row>
    <row r="56" spans="1:37" ht="51">
      <c r="A56" s="10">
        <v>51</v>
      </c>
      <c r="B56" s="11" t="s">
        <v>1635</v>
      </c>
      <c r="C56" s="12" t="s">
        <v>2343</v>
      </c>
      <c r="D56" s="7" t="s">
        <v>2344</v>
      </c>
      <c r="E56" s="12" t="s">
        <v>3237</v>
      </c>
      <c r="F56" s="10" t="s">
        <v>1640</v>
      </c>
      <c r="G56" s="10" t="s">
        <v>1642</v>
      </c>
      <c r="H56" s="12"/>
      <c r="I56" s="12" t="s">
        <v>4262</v>
      </c>
      <c r="J56" s="12" t="s">
        <v>1762</v>
      </c>
      <c r="K56" s="12" t="s">
        <v>3234</v>
      </c>
      <c r="L56" s="55">
        <v>65573.77</v>
      </c>
      <c r="M56" s="10">
        <v>3</v>
      </c>
      <c r="N56" s="55">
        <v>54612.08</v>
      </c>
      <c r="O56" s="12" t="s">
        <v>1763</v>
      </c>
      <c r="P56" s="55">
        <v>77226</v>
      </c>
      <c r="Q56" s="12" t="s">
        <v>3235</v>
      </c>
      <c r="R56" s="55">
        <v>54612.08</v>
      </c>
      <c r="S56" s="12" t="s">
        <v>3236</v>
      </c>
      <c r="T56" s="56" t="s">
        <v>3113</v>
      </c>
      <c r="U56" s="56" t="s">
        <v>3113</v>
      </c>
      <c r="V56" s="12" t="s">
        <v>2986</v>
      </c>
      <c r="W56" s="10" t="s">
        <v>3113</v>
      </c>
      <c r="X56" s="55">
        <v>54612.08</v>
      </c>
      <c r="Y56" s="10" t="s">
        <v>3113</v>
      </c>
      <c r="Z56" s="10" t="s">
        <v>3113</v>
      </c>
      <c r="AA56" s="10" t="s">
        <v>3113</v>
      </c>
      <c r="AB56" s="10" t="s">
        <v>3113</v>
      </c>
      <c r="AC56" s="10" t="s">
        <v>3113</v>
      </c>
      <c r="AD56" s="55">
        <v>54612.08</v>
      </c>
      <c r="AE56" s="10" t="s">
        <v>3113</v>
      </c>
      <c r="AF56" s="10" t="s">
        <v>3113</v>
      </c>
      <c r="AG56" s="10" t="s">
        <v>3113</v>
      </c>
      <c r="AH56" s="10" t="s">
        <v>3113</v>
      </c>
      <c r="AI56" s="10" t="s">
        <v>3113</v>
      </c>
      <c r="AJ56" s="10" t="s">
        <v>1136</v>
      </c>
      <c r="AK56" s="10" t="s">
        <v>3113</v>
      </c>
    </row>
    <row r="57" spans="1:37" ht="48">
      <c r="A57" s="10">
        <v>52</v>
      </c>
      <c r="B57" s="11" t="s">
        <v>1635</v>
      </c>
      <c r="C57" s="24" t="s">
        <v>2345</v>
      </c>
      <c r="D57" s="24" t="s">
        <v>2349</v>
      </c>
      <c r="E57" s="12" t="s">
        <v>1764</v>
      </c>
      <c r="F57" s="10" t="s">
        <v>1640</v>
      </c>
      <c r="G57" s="25" t="s">
        <v>1642</v>
      </c>
      <c r="H57" s="12"/>
      <c r="I57" s="12" t="s">
        <v>1765</v>
      </c>
      <c r="J57" s="12" t="s">
        <v>1766</v>
      </c>
      <c r="K57" s="12" t="s">
        <v>1767</v>
      </c>
      <c r="L57" s="55">
        <v>190000</v>
      </c>
      <c r="M57" s="10">
        <v>1</v>
      </c>
      <c r="N57" s="55">
        <v>233606.82</v>
      </c>
      <c r="O57" s="12" t="s">
        <v>1768</v>
      </c>
      <c r="P57" s="56" t="s">
        <v>3113</v>
      </c>
      <c r="Q57" s="10" t="s">
        <v>3113</v>
      </c>
      <c r="R57" s="56" t="s">
        <v>3113</v>
      </c>
      <c r="S57" s="10" t="s">
        <v>3113</v>
      </c>
      <c r="T57" s="10" t="s">
        <v>3113</v>
      </c>
      <c r="U57" s="10" t="s">
        <v>3113</v>
      </c>
      <c r="V57" s="12" t="s">
        <v>3156</v>
      </c>
      <c r="W57" s="10" t="s">
        <v>3113</v>
      </c>
      <c r="X57" s="55">
        <v>233606.82</v>
      </c>
      <c r="Y57" s="10" t="s">
        <v>3113</v>
      </c>
      <c r="Z57" s="10" t="s">
        <v>3113</v>
      </c>
      <c r="AA57" s="10" t="s">
        <v>3113</v>
      </c>
      <c r="AB57" s="10" t="s">
        <v>3113</v>
      </c>
      <c r="AC57" s="10" t="s">
        <v>3113</v>
      </c>
      <c r="AD57" s="55">
        <v>233606.82</v>
      </c>
      <c r="AE57" s="10" t="s">
        <v>3113</v>
      </c>
      <c r="AF57" s="10" t="s">
        <v>3113</v>
      </c>
      <c r="AG57" s="10" t="s">
        <v>3113</v>
      </c>
      <c r="AH57" s="10" t="s">
        <v>3113</v>
      </c>
      <c r="AI57" s="10" t="s">
        <v>3113</v>
      </c>
      <c r="AJ57" s="10" t="s">
        <v>1136</v>
      </c>
      <c r="AK57" s="10" t="s">
        <v>3113</v>
      </c>
    </row>
    <row r="58" spans="1:37" ht="45" customHeight="1">
      <c r="A58" s="10">
        <v>53</v>
      </c>
      <c r="B58" s="11" t="s">
        <v>1635</v>
      </c>
      <c r="C58" s="24" t="s">
        <v>2346</v>
      </c>
      <c r="D58" s="24" t="s">
        <v>2350</v>
      </c>
      <c r="E58" s="12" t="s">
        <v>1769</v>
      </c>
      <c r="F58" s="10" t="s">
        <v>1640</v>
      </c>
      <c r="G58" s="25" t="s">
        <v>1642</v>
      </c>
      <c r="H58" s="10" t="s">
        <v>3113</v>
      </c>
      <c r="I58" s="10" t="s">
        <v>3113</v>
      </c>
      <c r="J58" s="10" t="s">
        <v>3113</v>
      </c>
      <c r="K58" s="10" t="s">
        <v>3113</v>
      </c>
      <c r="L58" s="55">
        <v>28938.62</v>
      </c>
      <c r="M58" s="10" t="s">
        <v>3113</v>
      </c>
      <c r="N58" s="10" t="s">
        <v>3113</v>
      </c>
      <c r="O58" s="12" t="s">
        <v>4298</v>
      </c>
      <c r="P58" s="56" t="s">
        <v>3113</v>
      </c>
      <c r="Q58" s="10" t="s">
        <v>3113</v>
      </c>
      <c r="R58" s="56" t="s">
        <v>3113</v>
      </c>
      <c r="S58" s="10" t="s">
        <v>3113</v>
      </c>
      <c r="T58" s="10" t="s">
        <v>3113</v>
      </c>
      <c r="U58" s="10" t="s">
        <v>3113</v>
      </c>
      <c r="V58" s="12" t="s">
        <v>4298</v>
      </c>
      <c r="W58" s="10" t="s">
        <v>3113</v>
      </c>
      <c r="X58" s="10" t="s">
        <v>3113</v>
      </c>
      <c r="Y58" s="10" t="s">
        <v>3113</v>
      </c>
      <c r="Z58" s="10" t="s">
        <v>3113</v>
      </c>
      <c r="AA58" s="10" t="s">
        <v>3113</v>
      </c>
      <c r="AB58" s="10" t="s">
        <v>3113</v>
      </c>
      <c r="AC58" s="10" t="s">
        <v>3113</v>
      </c>
      <c r="AD58" s="10" t="s">
        <v>3113</v>
      </c>
      <c r="AE58" s="10" t="s">
        <v>3113</v>
      </c>
      <c r="AF58" s="10" t="s">
        <v>3113</v>
      </c>
      <c r="AG58" s="10" t="s">
        <v>3113</v>
      </c>
      <c r="AH58" s="10" t="s">
        <v>3113</v>
      </c>
      <c r="AI58" s="10" t="s">
        <v>3113</v>
      </c>
      <c r="AJ58" s="10" t="s">
        <v>3113</v>
      </c>
      <c r="AK58" s="10" t="s">
        <v>3113</v>
      </c>
    </row>
    <row r="59" spans="1:37" ht="60.75" customHeight="1">
      <c r="A59" s="10">
        <v>54</v>
      </c>
      <c r="B59" s="11" t="s">
        <v>1635</v>
      </c>
      <c r="C59" s="24" t="s">
        <v>2347</v>
      </c>
      <c r="D59" s="24" t="s">
        <v>2351</v>
      </c>
      <c r="E59" s="12" t="s">
        <v>1770</v>
      </c>
      <c r="F59" s="10" t="s">
        <v>1640</v>
      </c>
      <c r="G59" s="25" t="s">
        <v>1642</v>
      </c>
      <c r="H59" s="10" t="s">
        <v>3113</v>
      </c>
      <c r="I59" s="10" t="s">
        <v>3113</v>
      </c>
      <c r="J59" s="10" t="s">
        <v>3113</v>
      </c>
      <c r="K59" s="10" t="s">
        <v>3113</v>
      </c>
      <c r="L59" s="55">
        <v>2225000</v>
      </c>
      <c r="M59" s="10" t="s">
        <v>3113</v>
      </c>
      <c r="N59" s="10" t="s">
        <v>3113</v>
      </c>
      <c r="O59" s="12" t="s">
        <v>4298</v>
      </c>
      <c r="P59" s="56" t="s">
        <v>3113</v>
      </c>
      <c r="Q59" s="10" t="s">
        <v>3113</v>
      </c>
      <c r="R59" s="56" t="s">
        <v>3113</v>
      </c>
      <c r="S59" s="10" t="s">
        <v>3113</v>
      </c>
      <c r="T59" s="10" t="s">
        <v>3113</v>
      </c>
      <c r="U59" s="10" t="s">
        <v>3113</v>
      </c>
      <c r="V59" s="12" t="s">
        <v>4298</v>
      </c>
      <c r="W59" s="10" t="s">
        <v>3113</v>
      </c>
      <c r="X59" s="10" t="s">
        <v>3113</v>
      </c>
      <c r="Y59" s="10" t="s">
        <v>3113</v>
      </c>
      <c r="Z59" s="10" t="s">
        <v>3113</v>
      </c>
      <c r="AA59" s="10" t="s">
        <v>3113</v>
      </c>
      <c r="AB59" s="10" t="s">
        <v>3113</v>
      </c>
      <c r="AC59" s="10" t="s">
        <v>3113</v>
      </c>
      <c r="AD59" s="10" t="s">
        <v>3113</v>
      </c>
      <c r="AE59" s="10" t="s">
        <v>3113</v>
      </c>
      <c r="AF59" s="10" t="s">
        <v>3113</v>
      </c>
      <c r="AG59" s="10" t="s">
        <v>3113</v>
      </c>
      <c r="AH59" s="10" t="s">
        <v>3113</v>
      </c>
      <c r="AI59" s="10" t="s">
        <v>3113</v>
      </c>
      <c r="AJ59" s="10" t="s">
        <v>3113</v>
      </c>
      <c r="AK59" s="10" t="s">
        <v>3113</v>
      </c>
    </row>
    <row r="60" spans="1:37" ht="84">
      <c r="A60" s="10">
        <v>55</v>
      </c>
      <c r="B60" s="11" t="s">
        <v>3482</v>
      </c>
      <c r="C60" s="24" t="s">
        <v>2348</v>
      </c>
      <c r="D60" s="24" t="s">
        <v>2352</v>
      </c>
      <c r="E60" s="12" t="s">
        <v>1137</v>
      </c>
      <c r="F60" s="10" t="s">
        <v>1640</v>
      </c>
      <c r="G60" s="25" t="s">
        <v>1642</v>
      </c>
      <c r="H60" s="10" t="s">
        <v>3113</v>
      </c>
      <c r="I60" s="10" t="s">
        <v>3113</v>
      </c>
      <c r="J60" s="10" t="s">
        <v>3113</v>
      </c>
      <c r="K60" s="10" t="s">
        <v>3113</v>
      </c>
      <c r="L60" s="55">
        <v>40395600</v>
      </c>
      <c r="M60" s="10" t="s">
        <v>3113</v>
      </c>
      <c r="N60" s="10" t="s">
        <v>3113</v>
      </c>
      <c r="O60" s="12" t="s">
        <v>4298</v>
      </c>
      <c r="P60" s="56" t="s">
        <v>3113</v>
      </c>
      <c r="Q60" s="10" t="s">
        <v>3113</v>
      </c>
      <c r="R60" s="56" t="s">
        <v>3113</v>
      </c>
      <c r="S60" s="10" t="s">
        <v>3113</v>
      </c>
      <c r="T60" s="10" t="s">
        <v>3113</v>
      </c>
      <c r="U60" s="10" t="s">
        <v>3113</v>
      </c>
      <c r="V60" s="12" t="s">
        <v>4298</v>
      </c>
      <c r="W60" s="10" t="s">
        <v>3113</v>
      </c>
      <c r="X60" s="10" t="s">
        <v>3113</v>
      </c>
      <c r="Y60" s="10" t="s">
        <v>3113</v>
      </c>
      <c r="Z60" s="10" t="s">
        <v>3113</v>
      </c>
      <c r="AA60" s="10" t="s">
        <v>3113</v>
      </c>
      <c r="AB60" s="10" t="s">
        <v>3113</v>
      </c>
      <c r="AC60" s="10" t="s">
        <v>3113</v>
      </c>
      <c r="AD60" s="10" t="s">
        <v>3113</v>
      </c>
      <c r="AE60" s="10" t="s">
        <v>3113</v>
      </c>
      <c r="AF60" s="10" t="s">
        <v>3113</v>
      </c>
      <c r="AG60" s="10" t="s">
        <v>3113</v>
      </c>
      <c r="AH60" s="10" t="s">
        <v>3113</v>
      </c>
      <c r="AI60" s="10" t="s">
        <v>3113</v>
      </c>
      <c r="AJ60" s="10" t="s">
        <v>3113</v>
      </c>
      <c r="AK60" s="10" t="s">
        <v>3113</v>
      </c>
    </row>
    <row r="61" spans="1:37" ht="108">
      <c r="A61" s="10">
        <v>56</v>
      </c>
      <c r="B61" s="11" t="s">
        <v>3482</v>
      </c>
      <c r="C61" s="12" t="s">
        <v>2353</v>
      </c>
      <c r="D61" s="7" t="s">
        <v>2354</v>
      </c>
      <c r="E61" s="12" t="s">
        <v>2293</v>
      </c>
      <c r="F61" s="10" t="s">
        <v>1639</v>
      </c>
      <c r="G61" s="10" t="s">
        <v>1644</v>
      </c>
      <c r="H61" s="10" t="s">
        <v>3113</v>
      </c>
      <c r="I61" s="12" t="s">
        <v>1771</v>
      </c>
      <c r="J61" s="12"/>
      <c r="K61" s="12" t="s">
        <v>3830</v>
      </c>
      <c r="L61" s="55">
        <v>18470200</v>
      </c>
      <c r="M61" s="10" t="s">
        <v>3113</v>
      </c>
      <c r="N61" s="10" t="s">
        <v>3113</v>
      </c>
      <c r="O61" s="12" t="s">
        <v>3127</v>
      </c>
      <c r="P61" s="56" t="s">
        <v>3113</v>
      </c>
      <c r="Q61" s="10" t="s">
        <v>3113</v>
      </c>
      <c r="R61" s="56" t="s">
        <v>3113</v>
      </c>
      <c r="S61" s="10" t="s">
        <v>3113</v>
      </c>
      <c r="T61" s="10" t="s">
        <v>3113</v>
      </c>
      <c r="U61" s="10" t="s">
        <v>3113</v>
      </c>
      <c r="V61" s="10" t="s">
        <v>3113</v>
      </c>
      <c r="W61" s="10" t="s">
        <v>3113</v>
      </c>
      <c r="X61" s="10" t="s">
        <v>3113</v>
      </c>
      <c r="Y61" s="10" t="s">
        <v>3113</v>
      </c>
      <c r="Z61" s="10" t="s">
        <v>3113</v>
      </c>
      <c r="AA61" s="10" t="s">
        <v>3113</v>
      </c>
      <c r="AB61" s="10" t="s">
        <v>3113</v>
      </c>
      <c r="AC61" s="10" t="s">
        <v>3113</v>
      </c>
      <c r="AD61" s="10" t="s">
        <v>3113</v>
      </c>
      <c r="AE61" s="10" t="s">
        <v>3113</v>
      </c>
      <c r="AF61" s="10" t="s">
        <v>3113</v>
      </c>
      <c r="AG61" s="10" t="s">
        <v>3113</v>
      </c>
      <c r="AH61" s="10" t="s">
        <v>3113</v>
      </c>
      <c r="AI61" s="10" t="s">
        <v>3113</v>
      </c>
      <c r="AJ61" s="10" t="s">
        <v>3113</v>
      </c>
      <c r="AK61" s="10" t="s">
        <v>3113</v>
      </c>
    </row>
    <row r="62" spans="1:37" ht="156">
      <c r="A62" s="10">
        <v>57</v>
      </c>
      <c r="B62" s="11" t="s">
        <v>1635</v>
      </c>
      <c r="C62" s="12" t="s">
        <v>2355</v>
      </c>
      <c r="D62" s="4" t="s">
        <v>2356</v>
      </c>
      <c r="E62" s="12" t="s">
        <v>1772</v>
      </c>
      <c r="F62" s="10" t="s">
        <v>1640</v>
      </c>
      <c r="G62" s="10" t="s">
        <v>1642</v>
      </c>
      <c r="H62" s="12"/>
      <c r="I62" s="12" t="s">
        <v>1773</v>
      </c>
      <c r="J62" s="12" t="s">
        <v>1774</v>
      </c>
      <c r="K62" s="12" t="s">
        <v>3831</v>
      </c>
      <c r="L62" s="55">
        <v>323252</v>
      </c>
      <c r="M62" s="10">
        <v>9</v>
      </c>
      <c r="N62" s="57" t="s">
        <v>1775</v>
      </c>
      <c r="O62" s="12" t="s">
        <v>1776</v>
      </c>
      <c r="P62" s="55">
        <v>60701.26</v>
      </c>
      <c r="Q62" s="12" t="s">
        <v>1777</v>
      </c>
      <c r="R62" s="55">
        <v>36372.19</v>
      </c>
      <c r="S62" s="12" t="s">
        <v>1778</v>
      </c>
      <c r="T62" s="10" t="s">
        <v>3113</v>
      </c>
      <c r="U62" s="10" t="s">
        <v>3113</v>
      </c>
      <c r="V62" s="12" t="s">
        <v>1779</v>
      </c>
      <c r="W62" s="10" t="s">
        <v>3113</v>
      </c>
      <c r="X62" s="55">
        <v>184300.31</v>
      </c>
      <c r="Y62" s="10" t="s">
        <v>3113</v>
      </c>
      <c r="Z62" s="10" t="s">
        <v>3113</v>
      </c>
      <c r="AA62" s="10" t="s">
        <v>3113</v>
      </c>
      <c r="AB62" s="10" t="s">
        <v>3113</v>
      </c>
      <c r="AC62" s="10" t="s">
        <v>3113</v>
      </c>
      <c r="AD62" s="55">
        <v>184300.31</v>
      </c>
      <c r="AE62" s="10" t="s">
        <v>3113</v>
      </c>
      <c r="AF62" s="10" t="s">
        <v>3113</v>
      </c>
      <c r="AG62" s="10" t="s">
        <v>3113</v>
      </c>
      <c r="AH62" s="10" t="s">
        <v>3113</v>
      </c>
      <c r="AI62" s="10" t="s">
        <v>3113</v>
      </c>
      <c r="AJ62" s="10" t="s">
        <v>1136</v>
      </c>
      <c r="AK62" s="10" t="s">
        <v>3113</v>
      </c>
    </row>
    <row r="63" spans="1:37" ht="72">
      <c r="A63" s="10">
        <v>58</v>
      </c>
      <c r="B63" s="11" t="s">
        <v>1635</v>
      </c>
      <c r="C63" s="12" t="s">
        <v>2357</v>
      </c>
      <c r="D63" s="2" t="s">
        <v>2900</v>
      </c>
      <c r="E63" s="12" t="s">
        <v>1780</v>
      </c>
      <c r="F63" s="10" t="s">
        <v>1640</v>
      </c>
      <c r="G63" s="10" t="s">
        <v>1642</v>
      </c>
      <c r="H63" s="12" t="s">
        <v>1789</v>
      </c>
      <c r="I63" s="12" t="s">
        <v>1781</v>
      </c>
      <c r="J63" s="12" t="s">
        <v>1782</v>
      </c>
      <c r="K63" s="12" t="s">
        <v>1790</v>
      </c>
      <c r="L63" s="55">
        <v>8196722</v>
      </c>
      <c r="M63" s="10">
        <v>3</v>
      </c>
      <c r="N63" s="55">
        <v>7863000</v>
      </c>
      <c r="O63" s="12" t="s">
        <v>1783</v>
      </c>
      <c r="P63" s="55">
        <v>9589200</v>
      </c>
      <c r="Q63" s="12" t="s">
        <v>1791</v>
      </c>
      <c r="R63" s="55">
        <v>7869000</v>
      </c>
      <c r="S63" s="12" t="s">
        <v>1792</v>
      </c>
      <c r="T63" s="10">
        <v>1</v>
      </c>
      <c r="U63" s="10" t="s">
        <v>3113</v>
      </c>
      <c r="V63" s="12" t="s">
        <v>1784</v>
      </c>
      <c r="W63" s="10" t="s">
        <v>3113</v>
      </c>
      <c r="X63" s="55">
        <v>8655900</v>
      </c>
      <c r="Y63" s="10" t="s">
        <v>3113</v>
      </c>
      <c r="Z63" s="10" t="s">
        <v>3113</v>
      </c>
      <c r="AA63" s="10" t="s">
        <v>3113</v>
      </c>
      <c r="AB63" s="10" t="s">
        <v>3113</v>
      </c>
      <c r="AC63" s="10" t="s">
        <v>3113</v>
      </c>
      <c r="AD63" s="55">
        <v>8655900</v>
      </c>
      <c r="AE63" s="10" t="s">
        <v>3113</v>
      </c>
      <c r="AF63" s="10" t="s">
        <v>3113</v>
      </c>
      <c r="AG63" s="10" t="s">
        <v>3113</v>
      </c>
      <c r="AH63" s="10" t="s">
        <v>3113</v>
      </c>
      <c r="AI63" s="10" t="s">
        <v>3113</v>
      </c>
      <c r="AJ63" s="10" t="s">
        <v>1136</v>
      </c>
      <c r="AK63" s="10" t="s">
        <v>3113</v>
      </c>
    </row>
    <row r="64" spans="1:37" ht="44.25" customHeight="1">
      <c r="A64" s="10">
        <v>59</v>
      </c>
      <c r="B64" s="11" t="s">
        <v>1635</v>
      </c>
      <c r="C64" s="12" t="s">
        <v>2209</v>
      </c>
      <c r="D64" s="2" t="s">
        <v>2358</v>
      </c>
      <c r="E64" s="12" t="s">
        <v>2972</v>
      </c>
      <c r="F64" s="10" t="s">
        <v>1640</v>
      </c>
      <c r="G64" s="10" t="s">
        <v>3100</v>
      </c>
      <c r="H64" s="12"/>
      <c r="I64" s="12" t="s">
        <v>3532</v>
      </c>
      <c r="J64" s="12"/>
      <c r="K64" s="12"/>
      <c r="L64" s="55">
        <v>23250</v>
      </c>
      <c r="M64" s="10">
        <v>2</v>
      </c>
      <c r="N64" s="56" t="s">
        <v>3113</v>
      </c>
      <c r="O64" s="12" t="s">
        <v>1785</v>
      </c>
      <c r="P64" s="56" t="s">
        <v>3113</v>
      </c>
      <c r="Q64" s="56" t="s">
        <v>3113</v>
      </c>
      <c r="R64" s="56" t="s">
        <v>3113</v>
      </c>
      <c r="S64" s="56" t="s">
        <v>3113</v>
      </c>
      <c r="T64" s="56" t="s">
        <v>3113</v>
      </c>
      <c r="U64" s="56" t="s">
        <v>3113</v>
      </c>
      <c r="V64" s="12" t="s">
        <v>1785</v>
      </c>
      <c r="W64" s="56" t="s">
        <v>3113</v>
      </c>
      <c r="X64" s="56" t="s">
        <v>3113</v>
      </c>
      <c r="Y64" s="56" t="s">
        <v>3113</v>
      </c>
      <c r="Z64" s="56" t="s">
        <v>3113</v>
      </c>
      <c r="AA64" s="56" t="s">
        <v>3113</v>
      </c>
      <c r="AB64" s="56" t="s">
        <v>3113</v>
      </c>
      <c r="AC64" s="56" t="s">
        <v>3113</v>
      </c>
      <c r="AD64" s="56" t="s">
        <v>3113</v>
      </c>
      <c r="AE64" s="56" t="s">
        <v>3113</v>
      </c>
      <c r="AF64" s="56" t="s">
        <v>3113</v>
      </c>
      <c r="AG64" s="56" t="s">
        <v>3113</v>
      </c>
      <c r="AH64" s="56" t="s">
        <v>3113</v>
      </c>
      <c r="AI64" s="56" t="s">
        <v>3113</v>
      </c>
      <c r="AJ64" s="56" t="s">
        <v>3113</v>
      </c>
      <c r="AK64" s="56" t="s">
        <v>3113</v>
      </c>
    </row>
    <row r="65" spans="1:37" ht="56.25" customHeight="1">
      <c r="A65" s="10">
        <v>60</v>
      </c>
      <c r="B65" s="11" t="s">
        <v>1635</v>
      </c>
      <c r="C65" s="12" t="s">
        <v>3368</v>
      </c>
      <c r="D65" s="4" t="s">
        <v>2359</v>
      </c>
      <c r="E65" s="12" t="s">
        <v>1786</v>
      </c>
      <c r="F65" s="10" t="s">
        <v>1639</v>
      </c>
      <c r="G65" s="10" t="s">
        <v>1642</v>
      </c>
      <c r="H65" s="12"/>
      <c r="I65" s="12" t="s">
        <v>1787</v>
      </c>
      <c r="J65" s="12" t="s">
        <v>1788</v>
      </c>
      <c r="K65" s="12" t="s">
        <v>3111</v>
      </c>
      <c r="L65" s="55">
        <v>40076.11</v>
      </c>
      <c r="M65" s="56" t="s">
        <v>3113</v>
      </c>
      <c r="N65" s="56" t="s">
        <v>3113</v>
      </c>
      <c r="O65" s="12" t="s">
        <v>1785</v>
      </c>
      <c r="P65" s="56" t="s">
        <v>3113</v>
      </c>
      <c r="Q65" s="56" t="s">
        <v>3113</v>
      </c>
      <c r="R65" s="56" t="s">
        <v>3113</v>
      </c>
      <c r="S65" s="56" t="s">
        <v>3113</v>
      </c>
      <c r="T65" s="56" t="s">
        <v>3113</v>
      </c>
      <c r="U65" s="56" t="s">
        <v>3113</v>
      </c>
      <c r="V65" s="12" t="s">
        <v>1785</v>
      </c>
      <c r="W65" s="56" t="s">
        <v>3113</v>
      </c>
      <c r="X65" s="56" t="s">
        <v>3113</v>
      </c>
      <c r="Y65" s="56" t="s">
        <v>3113</v>
      </c>
      <c r="Z65" s="56" t="s">
        <v>3113</v>
      </c>
      <c r="AA65" s="56" t="s">
        <v>3113</v>
      </c>
      <c r="AB65" s="56" t="s">
        <v>3113</v>
      </c>
      <c r="AC65" s="56" t="s">
        <v>3113</v>
      </c>
      <c r="AD65" s="56" t="s">
        <v>3113</v>
      </c>
      <c r="AE65" s="56" t="s">
        <v>3113</v>
      </c>
      <c r="AF65" s="56" t="s">
        <v>3113</v>
      </c>
      <c r="AG65" s="56" t="s">
        <v>3113</v>
      </c>
      <c r="AH65" s="56" t="s">
        <v>3113</v>
      </c>
      <c r="AI65" s="56" t="s">
        <v>3113</v>
      </c>
      <c r="AJ65" s="56" t="s">
        <v>3113</v>
      </c>
      <c r="AK65" s="56" t="s">
        <v>3113</v>
      </c>
    </row>
    <row r="66" spans="1:37" ht="54" customHeight="1">
      <c r="A66" s="10">
        <v>61</v>
      </c>
      <c r="B66" s="11" t="s">
        <v>1635</v>
      </c>
      <c r="C66" s="12" t="s">
        <v>2360</v>
      </c>
      <c r="D66" s="2" t="s">
        <v>2361</v>
      </c>
      <c r="E66" s="12" t="s">
        <v>1793</v>
      </c>
      <c r="F66" s="10" t="s">
        <v>1639</v>
      </c>
      <c r="G66" s="10" t="s">
        <v>1642</v>
      </c>
      <c r="H66" s="12"/>
      <c r="I66" s="12" t="s">
        <v>1794</v>
      </c>
      <c r="J66" s="12" t="s">
        <v>1795</v>
      </c>
      <c r="K66" s="12" t="s">
        <v>3150</v>
      </c>
      <c r="L66" s="55">
        <v>1050211.29</v>
      </c>
      <c r="M66" s="10">
        <v>6</v>
      </c>
      <c r="N66" s="55">
        <v>967323.56</v>
      </c>
      <c r="O66" s="12" t="s">
        <v>1796</v>
      </c>
      <c r="P66" s="55">
        <v>1455392.56</v>
      </c>
      <c r="Q66" s="12" t="s">
        <v>1797</v>
      </c>
      <c r="R66" s="55">
        <v>967323.56</v>
      </c>
      <c r="S66" s="12" t="s">
        <v>1798</v>
      </c>
      <c r="T66" s="10" t="s">
        <v>3832</v>
      </c>
      <c r="U66" s="10" t="s">
        <v>3113</v>
      </c>
      <c r="V66" s="12" t="s">
        <v>1799</v>
      </c>
      <c r="W66" s="56" t="s">
        <v>3113</v>
      </c>
      <c r="X66" s="55">
        <v>604816.46</v>
      </c>
      <c r="Y66" s="55">
        <v>362507.1</v>
      </c>
      <c r="Z66" s="56" t="s">
        <v>3113</v>
      </c>
      <c r="AA66" s="56" t="s">
        <v>3113</v>
      </c>
      <c r="AB66" s="56" t="s">
        <v>3113</v>
      </c>
      <c r="AC66" s="56" t="s">
        <v>3113</v>
      </c>
      <c r="AD66" s="55">
        <v>967323.56</v>
      </c>
      <c r="AE66" s="56" t="s">
        <v>3113</v>
      </c>
      <c r="AF66" s="56" t="s">
        <v>3113</v>
      </c>
      <c r="AG66" s="56" t="s">
        <v>3113</v>
      </c>
      <c r="AH66" s="56" t="s">
        <v>3113</v>
      </c>
      <c r="AI66" s="56" t="s">
        <v>3113</v>
      </c>
      <c r="AJ66" s="10" t="s">
        <v>1136</v>
      </c>
      <c r="AK66" s="56" t="s">
        <v>3113</v>
      </c>
    </row>
    <row r="67" spans="1:37" ht="51">
      <c r="A67" s="10">
        <v>62</v>
      </c>
      <c r="B67" s="11" t="s">
        <v>1635</v>
      </c>
      <c r="C67" s="24" t="s">
        <v>2362</v>
      </c>
      <c r="D67" s="24" t="s">
        <v>2363</v>
      </c>
      <c r="E67" s="12" t="s">
        <v>1800</v>
      </c>
      <c r="F67" s="10" t="s">
        <v>1640</v>
      </c>
      <c r="G67" s="10" t="s">
        <v>3462</v>
      </c>
      <c r="H67" s="10" t="s">
        <v>3113</v>
      </c>
      <c r="I67" s="12" t="s">
        <v>4322</v>
      </c>
      <c r="J67" s="12"/>
      <c r="K67" s="12" t="s">
        <v>3287</v>
      </c>
      <c r="L67" s="55">
        <v>397095</v>
      </c>
      <c r="M67" s="10">
        <v>1</v>
      </c>
      <c r="N67" s="55">
        <v>578433.72</v>
      </c>
      <c r="O67" s="12" t="s">
        <v>2156</v>
      </c>
      <c r="P67" s="56" t="s">
        <v>3113</v>
      </c>
      <c r="Q67" s="56" t="s">
        <v>3113</v>
      </c>
      <c r="R67" s="56" t="s">
        <v>3113</v>
      </c>
      <c r="S67" s="56" t="s">
        <v>3113</v>
      </c>
      <c r="T67" s="56" t="s">
        <v>3113</v>
      </c>
      <c r="U67" s="56" t="s">
        <v>3113</v>
      </c>
      <c r="V67" s="12" t="s">
        <v>2157</v>
      </c>
      <c r="W67" s="56" t="s">
        <v>3113</v>
      </c>
      <c r="X67" s="55">
        <v>578433.72</v>
      </c>
      <c r="Y67" s="56" t="s">
        <v>3113</v>
      </c>
      <c r="Z67" s="56" t="s">
        <v>3113</v>
      </c>
      <c r="AA67" s="56" t="s">
        <v>3113</v>
      </c>
      <c r="AB67" s="56" t="s">
        <v>3113</v>
      </c>
      <c r="AC67" s="56" t="s">
        <v>3113</v>
      </c>
      <c r="AD67" s="55">
        <v>578433.72</v>
      </c>
      <c r="AE67" s="56" t="s">
        <v>3113</v>
      </c>
      <c r="AF67" s="56" t="s">
        <v>3113</v>
      </c>
      <c r="AG67" s="56" t="s">
        <v>3113</v>
      </c>
      <c r="AH67" s="56" t="s">
        <v>3113</v>
      </c>
      <c r="AI67" s="56" t="s">
        <v>3113</v>
      </c>
      <c r="AJ67" s="10" t="s">
        <v>1136</v>
      </c>
      <c r="AK67" s="56" t="s">
        <v>3113</v>
      </c>
    </row>
    <row r="68" spans="1:37" ht="96">
      <c r="A68" s="10">
        <v>63</v>
      </c>
      <c r="B68" s="11" t="s">
        <v>4260</v>
      </c>
      <c r="C68" s="12" t="s">
        <v>2364</v>
      </c>
      <c r="D68" s="4" t="s">
        <v>2365</v>
      </c>
      <c r="E68" s="12" t="s">
        <v>2158</v>
      </c>
      <c r="F68" s="10" t="s">
        <v>1640</v>
      </c>
      <c r="G68" s="10" t="s">
        <v>1642</v>
      </c>
      <c r="H68" s="12"/>
      <c r="I68" s="12" t="s">
        <v>2159</v>
      </c>
      <c r="J68" s="12" t="s">
        <v>2160</v>
      </c>
      <c r="K68" s="12" t="s">
        <v>1767</v>
      </c>
      <c r="L68" s="55">
        <v>258021.31</v>
      </c>
      <c r="M68" s="10">
        <v>12</v>
      </c>
      <c r="N68" s="55">
        <v>158935.5</v>
      </c>
      <c r="O68" s="12" t="s">
        <v>2161</v>
      </c>
      <c r="P68" s="55">
        <v>336222.97</v>
      </c>
      <c r="Q68" s="12" t="s">
        <v>2162</v>
      </c>
      <c r="R68" s="55">
        <v>164914.72</v>
      </c>
      <c r="S68" s="12" t="s">
        <v>2163</v>
      </c>
      <c r="T68" s="56" t="s">
        <v>3113</v>
      </c>
      <c r="U68" s="56" t="s">
        <v>3113</v>
      </c>
      <c r="V68" s="12" t="s">
        <v>2164</v>
      </c>
      <c r="W68" s="56" t="s">
        <v>3113</v>
      </c>
      <c r="X68" s="55">
        <v>158935.5</v>
      </c>
      <c r="Y68" s="56" t="s">
        <v>3113</v>
      </c>
      <c r="Z68" s="56" t="s">
        <v>3113</v>
      </c>
      <c r="AA68" s="56" t="s">
        <v>3113</v>
      </c>
      <c r="AB68" s="56" t="s">
        <v>3113</v>
      </c>
      <c r="AC68" s="56" t="s">
        <v>3113</v>
      </c>
      <c r="AD68" s="55">
        <v>158935.5</v>
      </c>
      <c r="AE68" s="56" t="s">
        <v>3113</v>
      </c>
      <c r="AF68" s="56" t="s">
        <v>3113</v>
      </c>
      <c r="AG68" s="56" t="s">
        <v>3569</v>
      </c>
      <c r="AH68" s="56" t="s">
        <v>3568</v>
      </c>
      <c r="AI68" s="56" t="s">
        <v>3113</v>
      </c>
      <c r="AJ68" s="10" t="s">
        <v>1141</v>
      </c>
      <c r="AK68" s="56">
        <v>8344</v>
      </c>
    </row>
    <row r="69" spans="1:37" ht="51">
      <c r="A69" s="59">
        <v>64</v>
      </c>
      <c r="B69" s="11" t="s">
        <v>1635</v>
      </c>
      <c r="C69" s="12" t="s">
        <v>2366</v>
      </c>
      <c r="D69" s="2" t="s">
        <v>2367</v>
      </c>
      <c r="E69" s="12" t="s">
        <v>2165</v>
      </c>
      <c r="F69" s="10" t="s">
        <v>1640</v>
      </c>
      <c r="G69" s="10" t="s">
        <v>1642</v>
      </c>
      <c r="H69" s="12" t="s">
        <v>1111</v>
      </c>
      <c r="I69" s="12" t="s">
        <v>1794</v>
      </c>
      <c r="J69" s="12" t="s">
        <v>1112</v>
      </c>
      <c r="K69" s="12" t="s">
        <v>3833</v>
      </c>
      <c r="L69" s="55">
        <v>943442.62</v>
      </c>
      <c r="M69" s="10">
        <v>2</v>
      </c>
      <c r="N69" s="55">
        <v>947940</v>
      </c>
      <c r="O69" s="12" t="s">
        <v>2166</v>
      </c>
      <c r="P69" s="55">
        <v>1009428</v>
      </c>
      <c r="Q69" s="12" t="s">
        <v>1113</v>
      </c>
      <c r="R69" s="55">
        <v>812520</v>
      </c>
      <c r="S69" s="12" t="s">
        <v>1114</v>
      </c>
      <c r="T69" s="56" t="s">
        <v>3113</v>
      </c>
      <c r="U69" s="56" t="s">
        <v>3113</v>
      </c>
      <c r="V69" s="12" t="s">
        <v>1752</v>
      </c>
      <c r="W69" s="56" t="s">
        <v>3113</v>
      </c>
      <c r="X69" s="55">
        <v>947940</v>
      </c>
      <c r="Y69" s="56" t="s">
        <v>3113</v>
      </c>
      <c r="Z69" s="56" t="s">
        <v>3113</v>
      </c>
      <c r="AA69" s="56" t="s">
        <v>3113</v>
      </c>
      <c r="AB69" s="56" t="s">
        <v>3113</v>
      </c>
      <c r="AC69" s="56" t="s">
        <v>3113</v>
      </c>
      <c r="AD69" s="55">
        <v>947940</v>
      </c>
      <c r="AE69" s="56" t="s">
        <v>3113</v>
      </c>
      <c r="AF69" s="56" t="s">
        <v>3113</v>
      </c>
      <c r="AG69" s="56" t="s">
        <v>3113</v>
      </c>
      <c r="AH69" s="56" t="s">
        <v>3113</v>
      </c>
      <c r="AI69" s="56" t="s">
        <v>3113</v>
      </c>
      <c r="AJ69" s="10" t="s">
        <v>1136</v>
      </c>
      <c r="AK69" s="56" t="s">
        <v>3113</v>
      </c>
    </row>
    <row r="70" spans="1:37" ht="78.75" customHeight="1">
      <c r="A70" s="10">
        <v>65</v>
      </c>
      <c r="B70" s="11" t="s">
        <v>4260</v>
      </c>
      <c r="C70" s="12" t="s">
        <v>2368</v>
      </c>
      <c r="D70" s="7" t="s">
        <v>2369</v>
      </c>
      <c r="E70" s="12" t="s">
        <v>3119</v>
      </c>
      <c r="F70" s="10" t="s">
        <v>1639</v>
      </c>
      <c r="G70" s="10" t="s">
        <v>3462</v>
      </c>
      <c r="H70" s="10" t="s">
        <v>3113</v>
      </c>
      <c r="I70" s="12" t="s">
        <v>2986</v>
      </c>
      <c r="J70" s="12"/>
      <c r="K70" s="12" t="s">
        <v>2311</v>
      </c>
      <c r="L70" s="55">
        <v>2459000</v>
      </c>
      <c r="M70" s="10">
        <v>1</v>
      </c>
      <c r="N70" s="55">
        <v>2995000</v>
      </c>
      <c r="O70" s="12" t="s">
        <v>2167</v>
      </c>
      <c r="P70" s="56" t="s">
        <v>3113</v>
      </c>
      <c r="Q70" s="56" t="s">
        <v>3113</v>
      </c>
      <c r="R70" s="56" t="s">
        <v>3113</v>
      </c>
      <c r="S70" s="56" t="s">
        <v>3113</v>
      </c>
      <c r="T70" s="56" t="s">
        <v>3113</v>
      </c>
      <c r="U70" s="56" t="s">
        <v>3113</v>
      </c>
      <c r="V70" s="12" t="s">
        <v>4317</v>
      </c>
      <c r="W70" s="56" t="s">
        <v>3113</v>
      </c>
      <c r="X70" s="57">
        <v>1497500</v>
      </c>
      <c r="Y70" s="57">
        <v>1497500</v>
      </c>
      <c r="Z70" s="56" t="s">
        <v>3113</v>
      </c>
      <c r="AA70" s="56" t="s">
        <v>3113</v>
      </c>
      <c r="AB70" s="56" t="s">
        <v>3113</v>
      </c>
      <c r="AC70" s="56" t="s">
        <v>3113</v>
      </c>
      <c r="AD70" s="56">
        <v>2995000</v>
      </c>
      <c r="AE70" s="56" t="s">
        <v>3113</v>
      </c>
      <c r="AF70" s="56" t="s">
        <v>3113</v>
      </c>
      <c r="AG70" s="56" t="s">
        <v>3113</v>
      </c>
      <c r="AH70" s="56" t="s">
        <v>3113</v>
      </c>
      <c r="AI70" s="56" t="s">
        <v>3113</v>
      </c>
      <c r="AJ70" s="56" t="s">
        <v>1141</v>
      </c>
      <c r="AK70" s="56" t="s">
        <v>3113</v>
      </c>
    </row>
    <row r="71" spans="1:37" ht="96">
      <c r="A71" s="10">
        <v>66</v>
      </c>
      <c r="B71" s="11" t="s">
        <v>1635</v>
      </c>
      <c r="C71" s="12" t="s">
        <v>2370</v>
      </c>
      <c r="D71" s="4" t="s">
        <v>2371</v>
      </c>
      <c r="E71" s="12" t="s">
        <v>2168</v>
      </c>
      <c r="F71" s="10" t="s">
        <v>1640</v>
      </c>
      <c r="G71" s="10" t="s">
        <v>1642</v>
      </c>
      <c r="H71" s="12"/>
      <c r="I71" s="12" t="s">
        <v>3010</v>
      </c>
      <c r="J71" s="12" t="s">
        <v>2169</v>
      </c>
      <c r="K71" s="12" t="s">
        <v>2170</v>
      </c>
      <c r="L71" s="55">
        <v>35245</v>
      </c>
      <c r="M71" s="10">
        <v>1</v>
      </c>
      <c r="N71" s="55">
        <v>45388.92</v>
      </c>
      <c r="O71" s="12" t="s">
        <v>2171</v>
      </c>
      <c r="P71" s="56" t="s">
        <v>3113</v>
      </c>
      <c r="Q71" s="56" t="s">
        <v>3113</v>
      </c>
      <c r="R71" s="56" t="s">
        <v>3113</v>
      </c>
      <c r="S71" s="56" t="s">
        <v>3113</v>
      </c>
      <c r="T71" s="56" t="s">
        <v>3113</v>
      </c>
      <c r="U71" s="56" t="s">
        <v>3113</v>
      </c>
      <c r="V71" s="12" t="s">
        <v>1765</v>
      </c>
      <c r="W71" s="56" t="s">
        <v>3113</v>
      </c>
      <c r="X71" s="55">
        <v>45388.92</v>
      </c>
      <c r="Y71" s="56" t="s">
        <v>3113</v>
      </c>
      <c r="Z71" s="56" t="s">
        <v>3113</v>
      </c>
      <c r="AA71" s="56" t="s">
        <v>3113</v>
      </c>
      <c r="AB71" s="56" t="s">
        <v>3113</v>
      </c>
      <c r="AC71" s="56" t="s">
        <v>3113</v>
      </c>
      <c r="AD71" s="55">
        <v>45388.92</v>
      </c>
      <c r="AE71" s="56" t="s">
        <v>3113</v>
      </c>
      <c r="AF71" s="56" t="s">
        <v>3113</v>
      </c>
      <c r="AG71" s="56" t="s">
        <v>3113</v>
      </c>
      <c r="AH71" s="56" t="s">
        <v>3113</v>
      </c>
      <c r="AI71" s="56" t="s">
        <v>3113</v>
      </c>
      <c r="AJ71" s="56" t="s">
        <v>1136</v>
      </c>
      <c r="AK71" s="56" t="s">
        <v>3113</v>
      </c>
    </row>
    <row r="72" spans="1:37" ht="66" customHeight="1">
      <c r="A72" s="10">
        <v>67</v>
      </c>
      <c r="B72" s="11" t="s">
        <v>1635</v>
      </c>
      <c r="C72" s="12" t="s">
        <v>2372</v>
      </c>
      <c r="D72" s="4" t="s">
        <v>2373</v>
      </c>
      <c r="E72" s="12" t="s">
        <v>2172</v>
      </c>
      <c r="F72" s="10" t="s">
        <v>1639</v>
      </c>
      <c r="G72" s="10" t="s">
        <v>3100</v>
      </c>
      <c r="H72" s="10" t="s">
        <v>3113</v>
      </c>
      <c r="I72" s="12" t="s">
        <v>3021</v>
      </c>
      <c r="J72" s="12" t="s">
        <v>2174</v>
      </c>
      <c r="K72" s="12" t="s">
        <v>2173</v>
      </c>
      <c r="L72" s="55">
        <v>10000</v>
      </c>
      <c r="M72" s="10">
        <v>3</v>
      </c>
      <c r="N72" s="55">
        <v>35100</v>
      </c>
      <c r="O72" s="12" t="s">
        <v>2175</v>
      </c>
      <c r="P72" s="55">
        <v>35316</v>
      </c>
      <c r="Q72" s="12" t="s">
        <v>2176</v>
      </c>
      <c r="R72" s="55">
        <v>24570</v>
      </c>
      <c r="S72" s="55" t="s">
        <v>2177</v>
      </c>
      <c r="T72" s="56" t="s">
        <v>3113</v>
      </c>
      <c r="U72" s="56" t="s">
        <v>3113</v>
      </c>
      <c r="V72" s="12" t="s">
        <v>4322</v>
      </c>
      <c r="W72" s="56" t="s">
        <v>3113</v>
      </c>
      <c r="X72" s="55">
        <v>35100</v>
      </c>
      <c r="Y72" s="56" t="s">
        <v>3113</v>
      </c>
      <c r="Z72" s="56" t="s">
        <v>3113</v>
      </c>
      <c r="AA72" s="56" t="s">
        <v>3113</v>
      </c>
      <c r="AB72" s="56" t="s">
        <v>3113</v>
      </c>
      <c r="AC72" s="56" t="s">
        <v>3113</v>
      </c>
      <c r="AD72" s="55">
        <v>35100</v>
      </c>
      <c r="AE72" s="56" t="s">
        <v>3113</v>
      </c>
      <c r="AF72" s="56" t="s">
        <v>3113</v>
      </c>
      <c r="AG72" s="56" t="s">
        <v>3113</v>
      </c>
      <c r="AH72" s="56" t="s">
        <v>3113</v>
      </c>
      <c r="AI72" s="56" t="s">
        <v>3113</v>
      </c>
      <c r="AJ72" s="56" t="s">
        <v>1136</v>
      </c>
      <c r="AK72" s="56" t="s">
        <v>3113</v>
      </c>
    </row>
    <row r="73" spans="1:37" ht="54" customHeight="1">
      <c r="A73" s="10">
        <v>68</v>
      </c>
      <c r="B73" s="11" t="s">
        <v>1635</v>
      </c>
      <c r="C73" s="24" t="s">
        <v>2374</v>
      </c>
      <c r="D73" s="24" t="s">
        <v>2376</v>
      </c>
      <c r="E73" s="12" t="s">
        <v>2178</v>
      </c>
      <c r="F73" s="10" t="s">
        <v>1640</v>
      </c>
      <c r="G73" s="10" t="s">
        <v>1642</v>
      </c>
      <c r="H73" s="12"/>
      <c r="I73" s="12" t="s">
        <v>2179</v>
      </c>
      <c r="J73" s="12"/>
      <c r="K73" s="12" t="s">
        <v>2180</v>
      </c>
      <c r="L73" s="55">
        <v>316200</v>
      </c>
      <c r="M73" s="10">
        <v>1</v>
      </c>
      <c r="N73" s="55" t="s">
        <v>2181</v>
      </c>
      <c r="O73" s="12" t="s">
        <v>2182</v>
      </c>
      <c r="P73" s="55">
        <v>316200</v>
      </c>
      <c r="Q73" s="12" t="s">
        <v>2183</v>
      </c>
      <c r="R73" s="55">
        <v>316200</v>
      </c>
      <c r="S73" s="12" t="s">
        <v>2183</v>
      </c>
      <c r="T73" s="56" t="s">
        <v>3113</v>
      </c>
      <c r="U73" s="56" t="s">
        <v>3113</v>
      </c>
      <c r="V73" s="12" t="s">
        <v>2184</v>
      </c>
      <c r="W73" s="56" t="s">
        <v>3113</v>
      </c>
      <c r="X73" s="55">
        <v>316200</v>
      </c>
      <c r="Y73" s="56" t="s">
        <v>3113</v>
      </c>
      <c r="Z73" s="56" t="s">
        <v>3113</v>
      </c>
      <c r="AA73" s="56" t="s">
        <v>3113</v>
      </c>
      <c r="AB73" s="56" t="s">
        <v>3113</v>
      </c>
      <c r="AC73" s="56" t="s">
        <v>3113</v>
      </c>
      <c r="AD73" s="55">
        <v>316200</v>
      </c>
      <c r="AE73" s="56" t="s">
        <v>3113</v>
      </c>
      <c r="AF73" s="56" t="s">
        <v>3113</v>
      </c>
      <c r="AG73" s="56" t="s">
        <v>3113</v>
      </c>
      <c r="AH73" s="56" t="s">
        <v>3113</v>
      </c>
      <c r="AI73" s="56" t="s">
        <v>3113</v>
      </c>
      <c r="AJ73" s="56" t="s">
        <v>1136</v>
      </c>
      <c r="AK73" s="56" t="s">
        <v>3113</v>
      </c>
    </row>
    <row r="74" spans="1:37" ht="54" customHeight="1">
      <c r="A74" s="10">
        <v>69</v>
      </c>
      <c r="B74" s="11" t="s">
        <v>1635</v>
      </c>
      <c r="C74" s="24" t="s">
        <v>2208</v>
      </c>
      <c r="D74" s="24" t="s">
        <v>1677</v>
      </c>
      <c r="E74" s="12" t="s">
        <v>2185</v>
      </c>
      <c r="F74" s="10" t="s">
        <v>1640</v>
      </c>
      <c r="G74" s="10" t="s">
        <v>1642</v>
      </c>
      <c r="H74" s="12"/>
      <c r="I74" s="12" t="s">
        <v>2317</v>
      </c>
      <c r="J74" s="12"/>
      <c r="K74" s="12" t="s">
        <v>2888</v>
      </c>
      <c r="L74" s="55">
        <v>122951</v>
      </c>
      <c r="M74" s="10">
        <v>4</v>
      </c>
      <c r="N74" s="55">
        <v>144570</v>
      </c>
      <c r="O74" s="12" t="s">
        <v>2186</v>
      </c>
      <c r="P74" s="55">
        <v>209937.6</v>
      </c>
      <c r="Q74" s="12" t="s">
        <v>2889</v>
      </c>
      <c r="R74" s="55">
        <v>144570</v>
      </c>
      <c r="S74" s="12" t="s">
        <v>2890</v>
      </c>
      <c r="T74" s="56" t="s">
        <v>3113</v>
      </c>
      <c r="U74" s="56" t="s">
        <v>3113</v>
      </c>
      <c r="V74" s="12" t="s">
        <v>2971</v>
      </c>
      <c r="W74" s="56" t="s">
        <v>3113</v>
      </c>
      <c r="X74" s="55">
        <v>316200</v>
      </c>
      <c r="Y74" s="56" t="s">
        <v>3113</v>
      </c>
      <c r="Z74" s="56" t="s">
        <v>3113</v>
      </c>
      <c r="AA74" s="56" t="s">
        <v>3113</v>
      </c>
      <c r="AB74" s="56" t="s">
        <v>3113</v>
      </c>
      <c r="AC74" s="56" t="s">
        <v>3113</v>
      </c>
      <c r="AD74" s="55">
        <v>316200</v>
      </c>
      <c r="AE74" s="56" t="s">
        <v>3113</v>
      </c>
      <c r="AF74" s="56" t="s">
        <v>3113</v>
      </c>
      <c r="AG74" s="56" t="s">
        <v>3113</v>
      </c>
      <c r="AH74" s="56" t="s">
        <v>3113</v>
      </c>
      <c r="AI74" s="56" t="s">
        <v>3113</v>
      </c>
      <c r="AJ74" s="56" t="s">
        <v>1136</v>
      </c>
      <c r="AK74" s="56" t="s">
        <v>3113</v>
      </c>
    </row>
    <row r="75" spans="1:37" ht="132">
      <c r="A75" s="10">
        <v>70</v>
      </c>
      <c r="B75" s="11" t="s">
        <v>4260</v>
      </c>
      <c r="C75" s="24" t="s">
        <v>2375</v>
      </c>
      <c r="D75" s="24" t="s">
        <v>1695</v>
      </c>
      <c r="E75" s="12" t="s">
        <v>3025</v>
      </c>
      <c r="F75" s="10" t="s">
        <v>1639</v>
      </c>
      <c r="G75" s="10" t="s">
        <v>3462</v>
      </c>
      <c r="H75" s="10" t="s">
        <v>3113</v>
      </c>
      <c r="I75" s="10" t="s">
        <v>3113</v>
      </c>
      <c r="J75" s="10" t="s">
        <v>3113</v>
      </c>
      <c r="K75" s="10" t="s">
        <v>3113</v>
      </c>
      <c r="L75" s="55">
        <v>1584000</v>
      </c>
      <c r="M75" s="10" t="s">
        <v>3113</v>
      </c>
      <c r="N75" s="10" t="s">
        <v>3113</v>
      </c>
      <c r="O75" s="12" t="s">
        <v>2187</v>
      </c>
      <c r="P75" s="10" t="s">
        <v>3113</v>
      </c>
      <c r="Q75" s="10" t="s">
        <v>3113</v>
      </c>
      <c r="R75" s="10" t="s">
        <v>3113</v>
      </c>
      <c r="S75" s="10" t="s">
        <v>3113</v>
      </c>
      <c r="T75" s="10" t="s">
        <v>3113</v>
      </c>
      <c r="U75" s="10" t="s">
        <v>3113</v>
      </c>
      <c r="V75" s="12" t="s">
        <v>2187</v>
      </c>
      <c r="W75" s="56" t="s">
        <v>3113</v>
      </c>
      <c r="X75" s="56" t="s">
        <v>3113</v>
      </c>
      <c r="Y75" s="56" t="s">
        <v>3113</v>
      </c>
      <c r="Z75" s="56" t="s">
        <v>3113</v>
      </c>
      <c r="AA75" s="56" t="s">
        <v>3113</v>
      </c>
      <c r="AB75" s="56" t="s">
        <v>3113</v>
      </c>
      <c r="AC75" s="56" t="s">
        <v>3113</v>
      </c>
      <c r="AD75" s="56" t="s">
        <v>3113</v>
      </c>
      <c r="AE75" s="56" t="s">
        <v>3113</v>
      </c>
      <c r="AF75" s="56" t="s">
        <v>3113</v>
      </c>
      <c r="AG75" s="56" t="s">
        <v>3113</v>
      </c>
      <c r="AH75" s="56" t="s">
        <v>3113</v>
      </c>
      <c r="AI75" s="56" t="s">
        <v>3113</v>
      </c>
      <c r="AJ75" s="56" t="s">
        <v>3113</v>
      </c>
      <c r="AK75" s="56" t="s">
        <v>3113</v>
      </c>
    </row>
    <row r="76" spans="1:37" ht="261.75" customHeight="1">
      <c r="A76" s="10">
        <v>71</v>
      </c>
      <c r="B76" s="11" t="s">
        <v>4260</v>
      </c>
      <c r="C76" s="12" t="s">
        <v>3369</v>
      </c>
      <c r="D76" s="2" t="s">
        <v>1696</v>
      </c>
      <c r="E76" s="12" t="s">
        <v>2188</v>
      </c>
      <c r="F76" s="10" t="s">
        <v>1640</v>
      </c>
      <c r="G76" s="10" t="s">
        <v>1642</v>
      </c>
      <c r="H76" s="10" t="s">
        <v>3113</v>
      </c>
      <c r="I76" s="12" t="s">
        <v>2189</v>
      </c>
      <c r="J76" s="10" t="s">
        <v>3113</v>
      </c>
      <c r="K76" s="10" t="s">
        <v>3113</v>
      </c>
      <c r="L76" s="55">
        <v>163737.7</v>
      </c>
      <c r="M76" s="10" t="s">
        <v>3113</v>
      </c>
      <c r="N76" s="10" t="s">
        <v>3113</v>
      </c>
      <c r="O76" s="12" t="s">
        <v>2190</v>
      </c>
      <c r="P76" s="10" t="s">
        <v>3113</v>
      </c>
      <c r="Q76" s="10" t="s">
        <v>3113</v>
      </c>
      <c r="R76" s="10" t="s">
        <v>3113</v>
      </c>
      <c r="S76" s="10" t="s">
        <v>3113</v>
      </c>
      <c r="T76" s="10" t="s">
        <v>3113</v>
      </c>
      <c r="U76" s="10" t="s">
        <v>3113</v>
      </c>
      <c r="V76" s="12" t="s">
        <v>2190</v>
      </c>
      <c r="W76" s="10" t="s">
        <v>3113</v>
      </c>
      <c r="X76" s="10" t="s">
        <v>3113</v>
      </c>
      <c r="Y76" s="10" t="s">
        <v>3113</v>
      </c>
      <c r="Z76" s="10" t="s">
        <v>3113</v>
      </c>
      <c r="AA76" s="10" t="s">
        <v>3113</v>
      </c>
      <c r="AB76" s="10" t="s">
        <v>3113</v>
      </c>
      <c r="AC76" s="10" t="s">
        <v>3113</v>
      </c>
      <c r="AD76" s="10" t="s">
        <v>3113</v>
      </c>
      <c r="AE76" s="10" t="s">
        <v>3113</v>
      </c>
      <c r="AF76" s="10" t="s">
        <v>3113</v>
      </c>
      <c r="AG76" s="10" t="s">
        <v>3113</v>
      </c>
      <c r="AH76" s="10" t="s">
        <v>3113</v>
      </c>
      <c r="AI76" s="10" t="s">
        <v>3113</v>
      </c>
      <c r="AJ76" s="10" t="s">
        <v>3113</v>
      </c>
      <c r="AK76" s="10" t="s">
        <v>3113</v>
      </c>
    </row>
    <row r="77" spans="1:37" ht="362.25" customHeight="1">
      <c r="A77" s="10">
        <v>72</v>
      </c>
      <c r="B77" s="11" t="s">
        <v>4260</v>
      </c>
      <c r="C77" s="12" t="s">
        <v>1697</v>
      </c>
      <c r="D77" s="17" t="s">
        <v>2205</v>
      </c>
      <c r="E77" s="12" t="s">
        <v>2191</v>
      </c>
      <c r="F77" s="10" t="s">
        <v>1640</v>
      </c>
      <c r="G77" s="10" t="s">
        <v>1644</v>
      </c>
      <c r="H77" s="12"/>
      <c r="I77" s="12" t="s">
        <v>2192</v>
      </c>
      <c r="J77" s="12"/>
      <c r="K77" s="12" t="s">
        <v>2193</v>
      </c>
      <c r="L77" s="55">
        <v>38856720</v>
      </c>
      <c r="M77" s="10">
        <v>7</v>
      </c>
      <c r="N77" s="55" t="s">
        <v>2194</v>
      </c>
      <c r="O77" s="12" t="s">
        <v>2195</v>
      </c>
      <c r="P77" s="55" t="s">
        <v>2891</v>
      </c>
      <c r="Q77" s="12" t="s">
        <v>2892</v>
      </c>
      <c r="R77" s="55" t="s">
        <v>2893</v>
      </c>
      <c r="S77" s="12" t="s">
        <v>2894</v>
      </c>
      <c r="T77" s="10" t="s">
        <v>2895</v>
      </c>
      <c r="U77" s="10" t="s">
        <v>2896</v>
      </c>
      <c r="V77" s="12" t="s">
        <v>2196</v>
      </c>
      <c r="W77" s="10" t="s">
        <v>3113</v>
      </c>
      <c r="X77" s="56" t="s">
        <v>3113</v>
      </c>
      <c r="Y77" s="12" t="s">
        <v>2897</v>
      </c>
      <c r="Z77" s="10" t="s">
        <v>3113</v>
      </c>
      <c r="AA77" s="10" t="s">
        <v>3113</v>
      </c>
      <c r="AB77" s="10" t="s">
        <v>3113</v>
      </c>
      <c r="AC77" s="10" t="s">
        <v>3113</v>
      </c>
      <c r="AD77" s="10" t="s">
        <v>3113</v>
      </c>
      <c r="AE77" s="55" t="s">
        <v>2897</v>
      </c>
      <c r="AF77" s="10" t="s">
        <v>3113</v>
      </c>
      <c r="AG77" s="10" t="s">
        <v>3113</v>
      </c>
      <c r="AH77" s="10" t="s">
        <v>3113</v>
      </c>
      <c r="AI77" s="10" t="s">
        <v>3113</v>
      </c>
      <c r="AJ77" s="10" t="s">
        <v>1141</v>
      </c>
      <c r="AK77" s="10" t="s">
        <v>3570</v>
      </c>
    </row>
    <row r="78" spans="1:37" ht="120.75" customHeight="1">
      <c r="A78" s="10">
        <v>73</v>
      </c>
      <c r="B78" s="11" t="s">
        <v>4260</v>
      </c>
      <c r="C78" s="12" t="s">
        <v>2206</v>
      </c>
      <c r="D78" s="7" t="s">
        <v>2207</v>
      </c>
      <c r="E78" s="12" t="s">
        <v>2197</v>
      </c>
      <c r="F78" s="10" t="s">
        <v>1640</v>
      </c>
      <c r="G78" s="10" t="s">
        <v>1644</v>
      </c>
      <c r="H78" s="12"/>
      <c r="I78" s="12" t="s">
        <v>2198</v>
      </c>
      <c r="J78" s="12"/>
      <c r="K78" s="12" t="s">
        <v>2193</v>
      </c>
      <c r="L78" s="55">
        <v>5400289</v>
      </c>
      <c r="M78" s="10">
        <v>6</v>
      </c>
      <c r="N78" s="55" t="s">
        <v>2199</v>
      </c>
      <c r="O78" s="12" t="s">
        <v>2200</v>
      </c>
      <c r="P78" s="55" t="s">
        <v>2898</v>
      </c>
      <c r="Q78" s="12" t="s">
        <v>2899</v>
      </c>
      <c r="R78" s="55" t="s">
        <v>2116</v>
      </c>
      <c r="S78" s="12" t="s">
        <v>2117</v>
      </c>
      <c r="T78" s="10" t="s">
        <v>3113</v>
      </c>
      <c r="U78" s="10" t="s">
        <v>3113</v>
      </c>
      <c r="V78" s="12" t="s">
        <v>2201</v>
      </c>
      <c r="W78" s="10" t="s">
        <v>3113</v>
      </c>
      <c r="X78" s="10" t="s">
        <v>3113</v>
      </c>
      <c r="Y78" s="55" t="s">
        <v>2118</v>
      </c>
      <c r="Z78" s="10" t="s">
        <v>3113</v>
      </c>
      <c r="AA78" s="10" t="s">
        <v>3113</v>
      </c>
      <c r="AB78" s="10" t="s">
        <v>3113</v>
      </c>
      <c r="AC78" s="10" t="s">
        <v>3113</v>
      </c>
      <c r="AD78" s="10" t="s">
        <v>3113</v>
      </c>
      <c r="AE78" s="55" t="s">
        <v>2118</v>
      </c>
      <c r="AF78" s="10" t="s">
        <v>3113</v>
      </c>
      <c r="AG78" s="10" t="s">
        <v>3113</v>
      </c>
      <c r="AH78" s="10" t="s">
        <v>3113</v>
      </c>
      <c r="AI78" s="10" t="s">
        <v>3113</v>
      </c>
      <c r="AJ78" s="10" t="s">
        <v>1141</v>
      </c>
      <c r="AK78" s="10" t="s">
        <v>3113</v>
      </c>
    </row>
    <row r="79" spans="1:37" ht="288">
      <c r="A79" s="10">
        <v>74</v>
      </c>
      <c r="B79" s="11" t="s">
        <v>4260</v>
      </c>
      <c r="C79" s="12" t="s">
        <v>2210</v>
      </c>
      <c r="D79" s="7" t="s">
        <v>3260</v>
      </c>
      <c r="E79" s="12" t="s">
        <v>2202</v>
      </c>
      <c r="F79" s="10" t="s">
        <v>1640</v>
      </c>
      <c r="G79" s="10" t="s">
        <v>1644</v>
      </c>
      <c r="H79" s="12"/>
      <c r="I79" s="12" t="s">
        <v>4320</v>
      </c>
      <c r="J79" s="12" t="s">
        <v>2203</v>
      </c>
      <c r="K79" s="12" t="s">
        <v>2193</v>
      </c>
      <c r="L79" s="55">
        <v>20209757</v>
      </c>
      <c r="M79" s="10">
        <v>16</v>
      </c>
      <c r="N79" s="55" t="s">
        <v>2204</v>
      </c>
      <c r="O79" s="12" t="s">
        <v>3054</v>
      </c>
      <c r="P79" s="55" t="s">
        <v>3055</v>
      </c>
      <c r="Q79" s="12" t="s">
        <v>3056</v>
      </c>
      <c r="R79" s="55" t="s">
        <v>2121</v>
      </c>
      <c r="S79" s="12" t="s">
        <v>3057</v>
      </c>
      <c r="T79" s="10" t="s">
        <v>2119</v>
      </c>
      <c r="U79" s="10" t="s">
        <v>2120</v>
      </c>
      <c r="V79" s="12" t="s">
        <v>3058</v>
      </c>
      <c r="W79" s="10" t="s">
        <v>3113</v>
      </c>
      <c r="X79" s="10" t="s">
        <v>3113</v>
      </c>
      <c r="Y79" s="55" t="s">
        <v>2122</v>
      </c>
      <c r="Z79" s="10" t="s">
        <v>3113</v>
      </c>
      <c r="AA79" s="10" t="s">
        <v>3113</v>
      </c>
      <c r="AB79" s="10" t="s">
        <v>3113</v>
      </c>
      <c r="AC79" s="10" t="s">
        <v>3113</v>
      </c>
      <c r="AD79" s="10" t="s">
        <v>3113</v>
      </c>
      <c r="AE79" s="55">
        <v>4542249.72</v>
      </c>
      <c r="AF79" s="10" t="s">
        <v>3113</v>
      </c>
      <c r="AG79" s="10" t="s">
        <v>3571</v>
      </c>
      <c r="AH79" s="10" t="s">
        <v>3568</v>
      </c>
      <c r="AI79" s="10" t="s">
        <v>3113</v>
      </c>
      <c r="AJ79" s="10" t="s">
        <v>1141</v>
      </c>
      <c r="AK79" s="10" t="s">
        <v>3113</v>
      </c>
    </row>
    <row r="80" spans="1:37" ht="48">
      <c r="A80" s="10">
        <v>75</v>
      </c>
      <c r="B80" s="11" t="s">
        <v>1635</v>
      </c>
      <c r="C80" s="12" t="s">
        <v>3261</v>
      </c>
      <c r="D80" s="7" t="s">
        <v>3262</v>
      </c>
      <c r="E80" s="12" t="s">
        <v>3059</v>
      </c>
      <c r="F80" s="10" t="s">
        <v>1640</v>
      </c>
      <c r="G80" s="10" t="s">
        <v>1642</v>
      </c>
      <c r="H80" s="12" t="s">
        <v>3653</v>
      </c>
      <c r="I80" s="12" t="s">
        <v>3156</v>
      </c>
      <c r="J80" s="12" t="s">
        <v>4283</v>
      </c>
      <c r="K80" s="12" t="s">
        <v>3060</v>
      </c>
      <c r="L80" s="55">
        <v>614754.1</v>
      </c>
      <c r="M80" s="10">
        <v>2</v>
      </c>
      <c r="N80" s="55">
        <v>929500</v>
      </c>
      <c r="O80" s="12" t="s">
        <v>3061</v>
      </c>
      <c r="P80" s="55">
        <v>981252.1</v>
      </c>
      <c r="Q80" s="12" t="s">
        <v>3655</v>
      </c>
      <c r="R80" s="55">
        <v>929500</v>
      </c>
      <c r="S80" s="12" t="s">
        <v>3654</v>
      </c>
      <c r="T80" s="10" t="s">
        <v>2127</v>
      </c>
      <c r="U80" s="10" t="s">
        <v>2128</v>
      </c>
      <c r="V80" s="12" t="s">
        <v>4320</v>
      </c>
      <c r="W80" s="10" t="s">
        <v>3113</v>
      </c>
      <c r="X80" s="55">
        <v>929500</v>
      </c>
      <c r="Y80" s="10" t="s">
        <v>3113</v>
      </c>
      <c r="Z80" s="10" t="s">
        <v>3113</v>
      </c>
      <c r="AA80" s="10" t="s">
        <v>3113</v>
      </c>
      <c r="AB80" s="10" t="s">
        <v>3113</v>
      </c>
      <c r="AC80" s="10" t="s">
        <v>3113</v>
      </c>
      <c r="AD80" s="55">
        <v>929500</v>
      </c>
      <c r="AE80" s="10" t="s">
        <v>3113</v>
      </c>
      <c r="AF80" s="10" t="s">
        <v>3113</v>
      </c>
      <c r="AG80" s="10" t="s">
        <v>3113</v>
      </c>
      <c r="AH80" s="10" t="s">
        <v>3113</v>
      </c>
      <c r="AI80" s="10" t="s">
        <v>3113</v>
      </c>
      <c r="AJ80" s="10" t="s">
        <v>1136</v>
      </c>
      <c r="AK80" s="10" t="s">
        <v>3113</v>
      </c>
    </row>
    <row r="81" spans="1:37" ht="123.75" customHeight="1">
      <c r="A81" s="10">
        <v>76</v>
      </c>
      <c r="B81" s="11" t="s">
        <v>1635</v>
      </c>
      <c r="C81" s="12" t="s">
        <v>3263</v>
      </c>
      <c r="D81" s="4" t="s">
        <v>3264</v>
      </c>
      <c r="E81" s="12">
        <v>3140</v>
      </c>
      <c r="F81" s="10" t="s">
        <v>1640</v>
      </c>
      <c r="G81" s="10" t="s">
        <v>3100</v>
      </c>
      <c r="H81" s="10" t="s">
        <v>3113</v>
      </c>
      <c r="I81" s="12" t="s">
        <v>1755</v>
      </c>
      <c r="J81" s="12" t="s">
        <v>3062</v>
      </c>
      <c r="K81" s="12" t="s">
        <v>3063</v>
      </c>
      <c r="L81" s="55">
        <v>43800</v>
      </c>
      <c r="M81" s="10">
        <v>4</v>
      </c>
      <c r="N81" s="55" t="s">
        <v>2123</v>
      </c>
      <c r="O81" s="12" t="s">
        <v>2124</v>
      </c>
      <c r="P81" s="55">
        <v>50981.73</v>
      </c>
      <c r="Q81" s="12" t="s">
        <v>2125</v>
      </c>
      <c r="R81" s="55">
        <v>36757.04</v>
      </c>
      <c r="S81" s="12" t="s">
        <v>2126</v>
      </c>
      <c r="T81" s="10" t="s">
        <v>3113</v>
      </c>
      <c r="U81" s="10" t="s">
        <v>3113</v>
      </c>
      <c r="V81" s="12" t="s">
        <v>3886</v>
      </c>
      <c r="W81" s="10" t="s">
        <v>3113</v>
      </c>
      <c r="X81" s="55">
        <v>35918.27</v>
      </c>
      <c r="Y81" s="10" t="s">
        <v>3113</v>
      </c>
      <c r="Z81" s="10" t="s">
        <v>3113</v>
      </c>
      <c r="AA81" s="10" t="s">
        <v>3113</v>
      </c>
      <c r="AB81" s="10" t="s">
        <v>3113</v>
      </c>
      <c r="AC81" s="10" t="s">
        <v>3113</v>
      </c>
      <c r="AD81" s="55">
        <v>35918.27</v>
      </c>
      <c r="AE81" s="10" t="s">
        <v>3113</v>
      </c>
      <c r="AF81" s="10" t="s">
        <v>3113</v>
      </c>
      <c r="AG81" s="10" t="s">
        <v>3113</v>
      </c>
      <c r="AH81" s="10" t="s">
        <v>3113</v>
      </c>
      <c r="AI81" s="10" t="s">
        <v>3113</v>
      </c>
      <c r="AJ81" s="10" t="s">
        <v>1136</v>
      </c>
      <c r="AK81" s="10" t="s">
        <v>3113</v>
      </c>
    </row>
    <row r="82" spans="1:37" ht="48">
      <c r="A82" s="10">
        <v>77</v>
      </c>
      <c r="B82" s="11" t="s">
        <v>1635</v>
      </c>
      <c r="C82" s="12" t="s">
        <v>3265</v>
      </c>
      <c r="D82" s="2" t="s">
        <v>3266</v>
      </c>
      <c r="E82" s="12" t="s">
        <v>3064</v>
      </c>
      <c r="F82" s="10" t="s">
        <v>1640</v>
      </c>
      <c r="G82" s="10" t="s">
        <v>1642</v>
      </c>
      <c r="H82" s="10" t="s">
        <v>3113</v>
      </c>
      <c r="I82" s="12" t="s">
        <v>3065</v>
      </c>
      <c r="J82" s="12" t="s">
        <v>3066</v>
      </c>
      <c r="K82" s="12" t="s">
        <v>3067</v>
      </c>
      <c r="L82" s="55">
        <v>236361</v>
      </c>
      <c r="M82" s="10" t="s">
        <v>3113</v>
      </c>
      <c r="N82" s="10" t="s">
        <v>3113</v>
      </c>
      <c r="O82" s="12" t="s">
        <v>1785</v>
      </c>
      <c r="P82" s="10" t="s">
        <v>3113</v>
      </c>
      <c r="Q82" s="10" t="s">
        <v>3113</v>
      </c>
      <c r="R82" s="10" t="s">
        <v>3113</v>
      </c>
      <c r="S82" s="10" t="s">
        <v>3113</v>
      </c>
      <c r="T82" s="10" t="s">
        <v>3113</v>
      </c>
      <c r="U82" s="10" t="s">
        <v>3113</v>
      </c>
      <c r="V82" s="12" t="s">
        <v>1785</v>
      </c>
      <c r="W82" s="10" t="s">
        <v>3113</v>
      </c>
      <c r="X82" s="10" t="s">
        <v>3113</v>
      </c>
      <c r="Y82" s="10" t="s">
        <v>3113</v>
      </c>
      <c r="Z82" s="10" t="s">
        <v>3113</v>
      </c>
      <c r="AA82" s="10" t="s">
        <v>3113</v>
      </c>
      <c r="AB82" s="10" t="s">
        <v>3113</v>
      </c>
      <c r="AC82" s="10" t="s">
        <v>3113</v>
      </c>
      <c r="AD82" s="10" t="s">
        <v>3113</v>
      </c>
      <c r="AE82" s="10" t="s">
        <v>3113</v>
      </c>
      <c r="AF82" s="10" t="s">
        <v>3113</v>
      </c>
      <c r="AG82" s="10" t="s">
        <v>3113</v>
      </c>
      <c r="AH82" s="10" t="s">
        <v>3113</v>
      </c>
      <c r="AI82" s="10" t="s">
        <v>3113</v>
      </c>
      <c r="AJ82" s="10" t="s">
        <v>3113</v>
      </c>
      <c r="AK82" s="10" t="s">
        <v>3113</v>
      </c>
    </row>
    <row r="83" spans="1:37" ht="48">
      <c r="A83" s="10">
        <v>78</v>
      </c>
      <c r="B83" s="11" t="s">
        <v>1635</v>
      </c>
      <c r="C83" s="24" t="s">
        <v>3267</v>
      </c>
      <c r="D83" s="26" t="s">
        <v>3269</v>
      </c>
      <c r="E83" s="12" t="s">
        <v>3147</v>
      </c>
      <c r="F83" s="10" t="s">
        <v>1640</v>
      </c>
      <c r="G83" s="10" t="s">
        <v>1642</v>
      </c>
      <c r="H83" s="12"/>
      <c r="I83" s="12" t="s">
        <v>3139</v>
      </c>
      <c r="J83" s="12" t="s">
        <v>3068</v>
      </c>
      <c r="K83" s="12" t="s">
        <v>3067</v>
      </c>
      <c r="L83" s="55">
        <v>163934</v>
      </c>
      <c r="M83" s="10">
        <v>1</v>
      </c>
      <c r="N83" s="55">
        <v>206668</v>
      </c>
      <c r="O83" s="12" t="s">
        <v>3069</v>
      </c>
      <c r="P83" s="10" t="s">
        <v>3113</v>
      </c>
      <c r="Q83" s="10" t="s">
        <v>3113</v>
      </c>
      <c r="R83" s="10" t="s">
        <v>3113</v>
      </c>
      <c r="S83" s="10" t="s">
        <v>3113</v>
      </c>
      <c r="T83" s="10" t="s">
        <v>3113</v>
      </c>
      <c r="U83" s="10" t="s">
        <v>3113</v>
      </c>
      <c r="V83" s="12" t="s">
        <v>4322</v>
      </c>
      <c r="W83" s="10" t="s">
        <v>3113</v>
      </c>
      <c r="X83" s="55">
        <v>206668</v>
      </c>
      <c r="Y83" s="10" t="s">
        <v>3113</v>
      </c>
      <c r="Z83" s="10" t="s">
        <v>3113</v>
      </c>
      <c r="AA83" s="10" t="s">
        <v>3113</v>
      </c>
      <c r="AB83" s="10" t="s">
        <v>3113</v>
      </c>
      <c r="AC83" s="10" t="s">
        <v>3113</v>
      </c>
      <c r="AD83" s="55">
        <v>206668</v>
      </c>
      <c r="AE83" s="10" t="s">
        <v>3113</v>
      </c>
      <c r="AF83" s="10" t="s">
        <v>3113</v>
      </c>
      <c r="AG83" s="10" t="s">
        <v>3113</v>
      </c>
      <c r="AH83" s="10" t="s">
        <v>3113</v>
      </c>
      <c r="AI83" s="10" t="s">
        <v>3113</v>
      </c>
      <c r="AJ83" s="10" t="s">
        <v>1136</v>
      </c>
      <c r="AK83" s="10" t="s">
        <v>3113</v>
      </c>
    </row>
    <row r="84" spans="1:37" ht="180">
      <c r="A84" s="10">
        <v>79</v>
      </c>
      <c r="B84" s="11" t="s">
        <v>1635</v>
      </c>
      <c r="C84" s="24" t="s">
        <v>3268</v>
      </c>
      <c r="D84" s="26" t="s">
        <v>2212</v>
      </c>
      <c r="E84" s="12" t="s">
        <v>3070</v>
      </c>
      <c r="F84" s="10" t="s">
        <v>1639</v>
      </c>
      <c r="G84" s="10" t="s">
        <v>3462</v>
      </c>
      <c r="H84" s="12"/>
      <c r="I84" s="12" t="s">
        <v>3071</v>
      </c>
      <c r="J84" s="12"/>
      <c r="K84" s="12" t="s">
        <v>3072</v>
      </c>
      <c r="L84" s="55">
        <v>6500000</v>
      </c>
      <c r="M84" s="10">
        <v>1</v>
      </c>
      <c r="N84" s="55">
        <v>1952917.4</v>
      </c>
      <c r="O84" s="12" t="s">
        <v>3073</v>
      </c>
      <c r="P84" s="10" t="s">
        <v>3113</v>
      </c>
      <c r="Q84" s="10" t="s">
        <v>3113</v>
      </c>
      <c r="R84" s="10" t="s">
        <v>3113</v>
      </c>
      <c r="S84" s="10" t="s">
        <v>3113</v>
      </c>
      <c r="T84" s="10" t="s">
        <v>3113</v>
      </c>
      <c r="U84" s="10" t="s">
        <v>3113</v>
      </c>
      <c r="V84" s="12" t="s">
        <v>2338</v>
      </c>
      <c r="W84" s="10" t="s">
        <v>3113</v>
      </c>
      <c r="X84" s="55">
        <v>650972.46</v>
      </c>
      <c r="Y84" s="55">
        <v>650972.46</v>
      </c>
      <c r="Z84" s="55">
        <v>650972.46</v>
      </c>
      <c r="AA84" s="10" t="s">
        <v>3113</v>
      </c>
      <c r="AB84" s="10" t="s">
        <v>3113</v>
      </c>
      <c r="AC84" s="10" t="s">
        <v>3113</v>
      </c>
      <c r="AD84" s="55">
        <v>1952917.4</v>
      </c>
      <c r="AE84" s="10" t="s">
        <v>3113</v>
      </c>
      <c r="AF84" s="10" t="s">
        <v>3113</v>
      </c>
      <c r="AG84" s="10" t="s">
        <v>3113</v>
      </c>
      <c r="AH84" s="10" t="s">
        <v>3113</v>
      </c>
      <c r="AI84" s="10" t="s">
        <v>3113</v>
      </c>
      <c r="AJ84" s="10" t="s">
        <v>3118</v>
      </c>
      <c r="AK84" s="56">
        <v>5487.8</v>
      </c>
    </row>
    <row r="85" spans="1:37" ht="36">
      <c r="A85" s="10">
        <v>80</v>
      </c>
      <c r="B85" s="11" t="s">
        <v>1635</v>
      </c>
      <c r="C85" s="12" t="s">
        <v>3270</v>
      </c>
      <c r="D85" s="7" t="s">
        <v>2211</v>
      </c>
      <c r="E85" s="12" t="s">
        <v>3074</v>
      </c>
      <c r="F85" s="10" t="s">
        <v>1640</v>
      </c>
      <c r="G85" s="10" t="s">
        <v>2213</v>
      </c>
      <c r="H85" s="10" t="s">
        <v>3113</v>
      </c>
      <c r="I85" s="12" t="s">
        <v>3071</v>
      </c>
      <c r="J85" s="12" t="s">
        <v>3075</v>
      </c>
      <c r="K85" s="12" t="s">
        <v>3076</v>
      </c>
      <c r="L85" s="55">
        <v>150000</v>
      </c>
      <c r="M85" s="10">
        <v>3</v>
      </c>
      <c r="N85" s="55">
        <v>139800</v>
      </c>
      <c r="O85" s="12" t="s">
        <v>3077</v>
      </c>
      <c r="P85" s="55"/>
      <c r="Q85" s="12"/>
      <c r="R85" s="55">
        <v>139800</v>
      </c>
      <c r="S85" s="12" t="s">
        <v>3078</v>
      </c>
      <c r="T85" s="10" t="s">
        <v>3113</v>
      </c>
      <c r="U85" s="10" t="s">
        <v>3113</v>
      </c>
      <c r="V85" s="12" t="s">
        <v>3079</v>
      </c>
      <c r="W85" s="10" t="s">
        <v>3113</v>
      </c>
      <c r="X85" s="55">
        <v>139800</v>
      </c>
      <c r="Y85" s="12"/>
      <c r="Z85" s="12"/>
      <c r="AA85" s="12"/>
      <c r="AB85" s="12"/>
      <c r="AC85" s="12"/>
      <c r="AD85" s="55">
        <v>139800</v>
      </c>
      <c r="AE85" s="10" t="s">
        <v>3113</v>
      </c>
      <c r="AF85" s="10" t="s">
        <v>3113</v>
      </c>
      <c r="AG85" s="10" t="s">
        <v>3113</v>
      </c>
      <c r="AH85" s="10" t="s">
        <v>3113</v>
      </c>
      <c r="AI85" s="10" t="s">
        <v>3113</v>
      </c>
      <c r="AJ85" s="10" t="s">
        <v>1136</v>
      </c>
      <c r="AK85" s="10" t="s">
        <v>3113</v>
      </c>
    </row>
    <row r="86" spans="1:37" ht="228">
      <c r="A86" s="10">
        <v>81</v>
      </c>
      <c r="B86" s="11" t="s">
        <v>3080</v>
      </c>
      <c r="C86" s="24" t="s">
        <v>2214</v>
      </c>
      <c r="D86" s="7" t="s">
        <v>3468</v>
      </c>
      <c r="E86" s="12" t="s">
        <v>3081</v>
      </c>
      <c r="F86" s="10" t="s">
        <v>1639</v>
      </c>
      <c r="G86" s="10" t="s">
        <v>3462</v>
      </c>
      <c r="H86" s="10" t="s">
        <v>3113</v>
      </c>
      <c r="I86" s="12" t="s">
        <v>2971</v>
      </c>
      <c r="J86" s="12" t="s">
        <v>3429</v>
      </c>
      <c r="K86" s="12" t="s">
        <v>3430</v>
      </c>
      <c r="L86" s="55">
        <v>570000</v>
      </c>
      <c r="M86" s="10">
        <v>1</v>
      </c>
      <c r="N86" s="55" t="s">
        <v>3431</v>
      </c>
      <c r="O86" s="12" t="s">
        <v>3432</v>
      </c>
      <c r="P86" s="56" t="s">
        <v>3113</v>
      </c>
      <c r="Q86" s="56" t="s">
        <v>3113</v>
      </c>
      <c r="R86" s="56" t="s">
        <v>3113</v>
      </c>
      <c r="S86" s="56" t="s">
        <v>3113</v>
      </c>
      <c r="T86" s="56" t="s">
        <v>3113</v>
      </c>
      <c r="U86" s="56" t="s">
        <v>3113</v>
      </c>
      <c r="V86" s="12" t="s">
        <v>1773</v>
      </c>
      <c r="W86" s="56" t="s">
        <v>3113</v>
      </c>
      <c r="X86" s="55" t="s">
        <v>3431</v>
      </c>
      <c r="Y86" s="55" t="s">
        <v>3431</v>
      </c>
      <c r="Z86" s="55" t="s">
        <v>3431</v>
      </c>
      <c r="AA86" s="10" t="s">
        <v>3113</v>
      </c>
      <c r="AB86" s="10" t="s">
        <v>3113</v>
      </c>
      <c r="AC86" s="10" t="s">
        <v>3113</v>
      </c>
      <c r="AD86" s="55" t="s">
        <v>3431</v>
      </c>
      <c r="AE86" s="10" t="s">
        <v>3113</v>
      </c>
      <c r="AF86" s="10" t="s">
        <v>3113</v>
      </c>
      <c r="AG86" s="10" t="s">
        <v>3113</v>
      </c>
      <c r="AH86" s="10" t="s">
        <v>3113</v>
      </c>
      <c r="AI86" s="10" t="s">
        <v>3113</v>
      </c>
      <c r="AJ86" s="10" t="s">
        <v>3113</v>
      </c>
      <c r="AK86" s="10" t="s">
        <v>3113</v>
      </c>
    </row>
    <row r="87" spans="1:37" ht="105.75" customHeight="1">
      <c r="A87" s="10">
        <v>82</v>
      </c>
      <c r="B87" s="11" t="s">
        <v>1635</v>
      </c>
      <c r="C87" s="24" t="s">
        <v>3469</v>
      </c>
      <c r="D87" s="26" t="s">
        <v>1815</v>
      </c>
      <c r="E87" s="12" t="s">
        <v>3059</v>
      </c>
      <c r="F87" s="10" t="s">
        <v>1640</v>
      </c>
      <c r="G87" s="25" t="s">
        <v>1642</v>
      </c>
      <c r="H87" s="10" t="s">
        <v>3113</v>
      </c>
      <c r="I87" s="10" t="s">
        <v>3113</v>
      </c>
      <c r="J87" s="10" t="s">
        <v>3113</v>
      </c>
      <c r="K87" s="12" t="s">
        <v>3060</v>
      </c>
      <c r="L87" s="55">
        <v>11655422.95</v>
      </c>
      <c r="M87" s="10" t="s">
        <v>3113</v>
      </c>
      <c r="N87" s="10" t="s">
        <v>3113</v>
      </c>
      <c r="O87" s="12" t="s">
        <v>3433</v>
      </c>
      <c r="P87" s="10" t="s">
        <v>3113</v>
      </c>
      <c r="Q87" s="10" t="s">
        <v>3113</v>
      </c>
      <c r="R87" s="10" t="s">
        <v>3113</v>
      </c>
      <c r="S87" s="10" t="s">
        <v>3113</v>
      </c>
      <c r="T87" s="10" t="s">
        <v>3113</v>
      </c>
      <c r="U87" s="10" t="s">
        <v>3113</v>
      </c>
      <c r="V87" s="12" t="s">
        <v>3433</v>
      </c>
      <c r="W87" s="10" t="s">
        <v>3113</v>
      </c>
      <c r="X87" s="10" t="s">
        <v>3113</v>
      </c>
      <c r="Y87" s="10" t="s">
        <v>3113</v>
      </c>
      <c r="Z87" s="10" t="s">
        <v>3113</v>
      </c>
      <c r="AA87" s="10" t="s">
        <v>3113</v>
      </c>
      <c r="AB87" s="10" t="s">
        <v>3113</v>
      </c>
      <c r="AC87" s="10" t="s">
        <v>3113</v>
      </c>
      <c r="AD87" s="10" t="s">
        <v>3113</v>
      </c>
      <c r="AE87" s="10" t="s">
        <v>3113</v>
      </c>
      <c r="AF87" s="10" t="s">
        <v>3113</v>
      </c>
      <c r="AG87" s="10" t="s">
        <v>3113</v>
      </c>
      <c r="AH87" s="10" t="s">
        <v>3113</v>
      </c>
      <c r="AI87" s="10" t="s">
        <v>3113</v>
      </c>
      <c r="AJ87" s="10" t="s">
        <v>3113</v>
      </c>
      <c r="AK87" s="10" t="s">
        <v>3113</v>
      </c>
    </row>
    <row r="88" spans="1:37" ht="108">
      <c r="A88" s="10">
        <v>83</v>
      </c>
      <c r="B88" s="11" t="s">
        <v>1635</v>
      </c>
      <c r="C88" s="24" t="s">
        <v>3470</v>
      </c>
      <c r="D88" s="26" t="s">
        <v>3048</v>
      </c>
      <c r="E88" s="12" t="s">
        <v>3434</v>
      </c>
      <c r="F88" s="10" t="s">
        <v>1640</v>
      </c>
      <c r="G88" s="25" t="s">
        <v>1642</v>
      </c>
      <c r="H88" s="10" t="s">
        <v>3113</v>
      </c>
      <c r="I88" s="10" t="s">
        <v>3113</v>
      </c>
      <c r="J88" s="10" t="s">
        <v>3113</v>
      </c>
      <c r="K88" s="12" t="s">
        <v>3435</v>
      </c>
      <c r="L88" s="55">
        <v>5327868.85</v>
      </c>
      <c r="M88" s="10" t="s">
        <v>3113</v>
      </c>
      <c r="N88" s="10" t="s">
        <v>3113</v>
      </c>
      <c r="O88" s="12" t="s">
        <v>3433</v>
      </c>
      <c r="P88" s="10" t="s">
        <v>3113</v>
      </c>
      <c r="Q88" s="10" t="s">
        <v>3113</v>
      </c>
      <c r="R88" s="10" t="s">
        <v>3113</v>
      </c>
      <c r="S88" s="10" t="s">
        <v>3113</v>
      </c>
      <c r="T88" s="10" t="s">
        <v>3113</v>
      </c>
      <c r="U88" s="10" t="s">
        <v>3113</v>
      </c>
      <c r="V88" s="12" t="s">
        <v>3433</v>
      </c>
      <c r="W88" s="10" t="s">
        <v>3113</v>
      </c>
      <c r="X88" s="10" t="s">
        <v>3113</v>
      </c>
      <c r="Y88" s="10" t="s">
        <v>3113</v>
      </c>
      <c r="Z88" s="10" t="s">
        <v>3113</v>
      </c>
      <c r="AA88" s="10" t="s">
        <v>3113</v>
      </c>
      <c r="AB88" s="10" t="s">
        <v>3113</v>
      </c>
      <c r="AC88" s="10" t="s">
        <v>3113</v>
      </c>
      <c r="AD88" s="10" t="s">
        <v>3113</v>
      </c>
      <c r="AE88" s="10" t="s">
        <v>3113</v>
      </c>
      <c r="AF88" s="10" t="s">
        <v>3113</v>
      </c>
      <c r="AG88" s="10" t="s">
        <v>3113</v>
      </c>
      <c r="AH88" s="10" t="s">
        <v>3113</v>
      </c>
      <c r="AI88" s="10" t="s">
        <v>3113</v>
      </c>
      <c r="AJ88" s="10" t="s">
        <v>3113</v>
      </c>
      <c r="AK88" s="10" t="s">
        <v>3113</v>
      </c>
    </row>
    <row r="89" spans="1:37" ht="57.75" customHeight="1">
      <c r="A89" s="10">
        <v>84</v>
      </c>
      <c r="B89" s="11" t="s">
        <v>1635</v>
      </c>
      <c r="C89" s="24" t="s">
        <v>3471</v>
      </c>
      <c r="D89" s="26" t="s">
        <v>3473</v>
      </c>
      <c r="E89" s="12" t="s">
        <v>3436</v>
      </c>
      <c r="F89" s="10" t="s">
        <v>1640</v>
      </c>
      <c r="G89" s="25" t="s">
        <v>1642</v>
      </c>
      <c r="H89" s="10" t="s">
        <v>3113</v>
      </c>
      <c r="I89" s="10" t="s">
        <v>3113</v>
      </c>
      <c r="J89" s="10" t="s">
        <v>3113</v>
      </c>
      <c r="K89" s="12" t="s">
        <v>3437</v>
      </c>
      <c r="L89" s="55">
        <v>74633606.56</v>
      </c>
      <c r="M89" s="10" t="s">
        <v>3113</v>
      </c>
      <c r="N89" s="10" t="s">
        <v>3113</v>
      </c>
      <c r="O89" s="12" t="s">
        <v>3433</v>
      </c>
      <c r="P89" s="10" t="s">
        <v>3113</v>
      </c>
      <c r="Q89" s="10" t="s">
        <v>3113</v>
      </c>
      <c r="R89" s="10" t="s">
        <v>3113</v>
      </c>
      <c r="S89" s="10" t="s">
        <v>3113</v>
      </c>
      <c r="T89" s="10" t="s">
        <v>3113</v>
      </c>
      <c r="U89" s="10" t="s">
        <v>3113</v>
      </c>
      <c r="V89" s="12" t="s">
        <v>3433</v>
      </c>
      <c r="W89" s="10" t="s">
        <v>3113</v>
      </c>
      <c r="X89" s="10" t="s">
        <v>3113</v>
      </c>
      <c r="Y89" s="10" t="s">
        <v>3113</v>
      </c>
      <c r="Z89" s="10" t="s">
        <v>3113</v>
      </c>
      <c r="AA89" s="10" t="s">
        <v>3113</v>
      </c>
      <c r="AB89" s="10" t="s">
        <v>3113</v>
      </c>
      <c r="AC89" s="10" t="s">
        <v>3113</v>
      </c>
      <c r="AD89" s="10" t="s">
        <v>3113</v>
      </c>
      <c r="AE89" s="10" t="s">
        <v>3113</v>
      </c>
      <c r="AF89" s="10" t="s">
        <v>3113</v>
      </c>
      <c r="AG89" s="10" t="s">
        <v>3113</v>
      </c>
      <c r="AH89" s="10" t="s">
        <v>3113</v>
      </c>
      <c r="AI89" s="10" t="s">
        <v>3113</v>
      </c>
      <c r="AJ89" s="10" t="s">
        <v>3113</v>
      </c>
      <c r="AK89" s="10" t="s">
        <v>3113</v>
      </c>
    </row>
    <row r="90" spans="1:37" ht="105" customHeight="1">
      <c r="A90" s="10">
        <v>85</v>
      </c>
      <c r="B90" s="11" t="s">
        <v>1635</v>
      </c>
      <c r="C90" s="24" t="s">
        <v>3472</v>
      </c>
      <c r="D90" s="26" t="s">
        <v>3047</v>
      </c>
      <c r="E90" s="12" t="s">
        <v>3438</v>
      </c>
      <c r="F90" s="10" t="s">
        <v>1640</v>
      </c>
      <c r="G90" s="25" t="s">
        <v>1642</v>
      </c>
      <c r="H90" s="10" t="s">
        <v>3113</v>
      </c>
      <c r="I90" s="10" t="s">
        <v>3113</v>
      </c>
      <c r="J90" s="10" t="s">
        <v>3113</v>
      </c>
      <c r="K90" s="12" t="s">
        <v>3439</v>
      </c>
      <c r="L90" s="55">
        <v>21892524.58</v>
      </c>
      <c r="M90" s="10" t="s">
        <v>3113</v>
      </c>
      <c r="N90" s="10" t="s">
        <v>3113</v>
      </c>
      <c r="O90" s="12" t="s">
        <v>3433</v>
      </c>
      <c r="P90" s="10" t="s">
        <v>3113</v>
      </c>
      <c r="Q90" s="10" t="s">
        <v>3113</v>
      </c>
      <c r="R90" s="10" t="s">
        <v>3113</v>
      </c>
      <c r="S90" s="10" t="s">
        <v>3113</v>
      </c>
      <c r="T90" s="10" t="s">
        <v>3113</v>
      </c>
      <c r="U90" s="10" t="s">
        <v>3113</v>
      </c>
      <c r="V90" s="12" t="s">
        <v>3433</v>
      </c>
      <c r="W90" s="10" t="s">
        <v>3113</v>
      </c>
      <c r="X90" s="10" t="s">
        <v>3113</v>
      </c>
      <c r="Y90" s="10" t="s">
        <v>3113</v>
      </c>
      <c r="Z90" s="10" t="s">
        <v>3113</v>
      </c>
      <c r="AA90" s="10" t="s">
        <v>3113</v>
      </c>
      <c r="AB90" s="10" t="s">
        <v>3113</v>
      </c>
      <c r="AC90" s="10" t="s">
        <v>3113</v>
      </c>
      <c r="AD90" s="10" t="s">
        <v>3113</v>
      </c>
      <c r="AE90" s="10" t="s">
        <v>3113</v>
      </c>
      <c r="AF90" s="10" t="s">
        <v>3113</v>
      </c>
      <c r="AG90" s="10" t="s">
        <v>3113</v>
      </c>
      <c r="AH90" s="10" t="s">
        <v>3113</v>
      </c>
      <c r="AI90" s="10" t="s">
        <v>3113</v>
      </c>
      <c r="AJ90" s="10" t="s">
        <v>3113</v>
      </c>
      <c r="AK90" s="10" t="s">
        <v>3113</v>
      </c>
    </row>
    <row r="91" spans="1:37" ht="240.75" customHeight="1">
      <c r="A91" s="10">
        <v>86</v>
      </c>
      <c r="B91" s="11" t="s">
        <v>4260</v>
      </c>
      <c r="C91" s="12" t="s">
        <v>3474</v>
      </c>
      <c r="D91" s="7" t="s">
        <v>3475</v>
      </c>
      <c r="E91" s="12" t="s">
        <v>3440</v>
      </c>
      <c r="F91" s="10" t="s">
        <v>1640</v>
      </c>
      <c r="G91" s="10" t="s">
        <v>1642</v>
      </c>
      <c r="H91" s="10"/>
      <c r="I91" s="12" t="s">
        <v>3071</v>
      </c>
      <c r="J91" s="12"/>
      <c r="K91" s="12" t="s">
        <v>3441</v>
      </c>
      <c r="L91" s="55">
        <v>147297.96</v>
      </c>
      <c r="M91" s="10">
        <v>6</v>
      </c>
      <c r="N91" s="55" t="s">
        <v>2129</v>
      </c>
      <c r="O91" s="12" t="s">
        <v>2130</v>
      </c>
      <c r="P91" s="55" t="s">
        <v>2131</v>
      </c>
      <c r="Q91" s="12" t="s">
        <v>2132</v>
      </c>
      <c r="R91" s="55" t="s">
        <v>2133</v>
      </c>
      <c r="S91" s="12" t="s">
        <v>2134</v>
      </c>
      <c r="T91" s="10" t="s">
        <v>3113</v>
      </c>
      <c r="U91" s="10" t="s">
        <v>3113</v>
      </c>
      <c r="V91" s="12" t="s">
        <v>3442</v>
      </c>
      <c r="W91" s="10" t="s">
        <v>3113</v>
      </c>
      <c r="X91" s="55">
        <v>113847.56</v>
      </c>
      <c r="Y91" s="10" t="s">
        <v>3113</v>
      </c>
      <c r="Z91" s="10" t="s">
        <v>3113</v>
      </c>
      <c r="AA91" s="10" t="s">
        <v>3113</v>
      </c>
      <c r="AB91" s="10" t="s">
        <v>3113</v>
      </c>
      <c r="AC91" s="10" t="s">
        <v>3113</v>
      </c>
      <c r="AD91" s="55">
        <v>27450</v>
      </c>
      <c r="AE91" s="10" t="s">
        <v>3113</v>
      </c>
      <c r="AF91" s="10" t="s">
        <v>3113</v>
      </c>
      <c r="AG91" s="10" t="s">
        <v>3113</v>
      </c>
      <c r="AH91" s="10" t="s">
        <v>3113</v>
      </c>
      <c r="AI91" s="10" t="s">
        <v>3113</v>
      </c>
      <c r="AJ91" s="10" t="s">
        <v>3572</v>
      </c>
      <c r="AK91" s="10" t="s">
        <v>3113</v>
      </c>
    </row>
    <row r="92" spans="1:37" ht="38.25">
      <c r="A92" s="10">
        <v>87</v>
      </c>
      <c r="B92" s="11" t="s">
        <v>1635</v>
      </c>
      <c r="C92" s="12" t="s">
        <v>3476</v>
      </c>
      <c r="D92" s="8" t="s">
        <v>3477</v>
      </c>
      <c r="E92" s="12" t="s">
        <v>3443</v>
      </c>
      <c r="F92" s="10" t="s">
        <v>1640</v>
      </c>
      <c r="G92" s="10" t="s">
        <v>1642</v>
      </c>
      <c r="H92" s="12"/>
      <c r="I92" s="12" t="s">
        <v>3444</v>
      </c>
      <c r="J92" s="12" t="s">
        <v>3445</v>
      </c>
      <c r="K92" s="12" t="s">
        <v>3446</v>
      </c>
      <c r="L92" s="55">
        <v>54344</v>
      </c>
      <c r="M92" s="10">
        <v>2</v>
      </c>
      <c r="N92" s="55">
        <v>27450</v>
      </c>
      <c r="O92" s="12" t="s">
        <v>3447</v>
      </c>
      <c r="P92" s="55">
        <v>56520.64</v>
      </c>
      <c r="Q92" s="12" t="s">
        <v>3143</v>
      </c>
      <c r="R92" s="55">
        <v>27450</v>
      </c>
      <c r="S92" s="12" t="s">
        <v>2970</v>
      </c>
      <c r="T92" s="10" t="s">
        <v>3113</v>
      </c>
      <c r="U92" s="10" t="s">
        <v>3113</v>
      </c>
      <c r="V92" s="12" t="s">
        <v>3448</v>
      </c>
      <c r="W92" s="10" t="s">
        <v>3113</v>
      </c>
      <c r="X92" s="55">
        <v>27450</v>
      </c>
      <c r="Y92" s="10" t="s">
        <v>3113</v>
      </c>
      <c r="Z92" s="10" t="s">
        <v>3113</v>
      </c>
      <c r="AA92" s="10" t="s">
        <v>3113</v>
      </c>
      <c r="AB92" s="10" t="s">
        <v>3113</v>
      </c>
      <c r="AC92" s="10" t="s">
        <v>3113</v>
      </c>
      <c r="AD92" s="55">
        <v>27450</v>
      </c>
      <c r="AE92" s="10" t="s">
        <v>3113</v>
      </c>
      <c r="AF92" s="10" t="s">
        <v>3113</v>
      </c>
      <c r="AG92" s="10" t="s">
        <v>3113</v>
      </c>
      <c r="AH92" s="10" t="s">
        <v>3113</v>
      </c>
      <c r="AI92" s="10" t="s">
        <v>3113</v>
      </c>
      <c r="AJ92" s="10" t="s">
        <v>1136</v>
      </c>
      <c r="AK92" s="10" t="s">
        <v>3113</v>
      </c>
    </row>
    <row r="93" spans="1:37" ht="60">
      <c r="A93" s="10">
        <v>88</v>
      </c>
      <c r="B93" s="11" t="s">
        <v>1635</v>
      </c>
      <c r="C93" s="27" t="s">
        <v>3049</v>
      </c>
      <c r="D93" s="7" t="s">
        <v>3050</v>
      </c>
      <c r="E93" s="27" t="s">
        <v>3449</v>
      </c>
      <c r="F93" s="43" t="s">
        <v>1639</v>
      </c>
      <c r="G93" s="43" t="s">
        <v>3462</v>
      </c>
      <c r="H93" s="10" t="s">
        <v>3113</v>
      </c>
      <c r="I93" s="12" t="s">
        <v>3444</v>
      </c>
      <c r="J93" s="12" t="s">
        <v>3450</v>
      </c>
      <c r="K93" s="12" t="s">
        <v>2321</v>
      </c>
      <c r="L93" s="55">
        <v>79672.14</v>
      </c>
      <c r="M93" s="10">
        <v>1</v>
      </c>
      <c r="N93" s="55">
        <v>94332.5</v>
      </c>
      <c r="O93" s="12" t="s">
        <v>2322</v>
      </c>
      <c r="P93" s="56" t="s">
        <v>3113</v>
      </c>
      <c r="Q93" s="56" t="s">
        <v>3113</v>
      </c>
      <c r="R93" s="56" t="s">
        <v>3113</v>
      </c>
      <c r="S93" s="56" t="s">
        <v>3113</v>
      </c>
      <c r="T93" s="56" t="s">
        <v>3113</v>
      </c>
      <c r="U93" s="56" t="s">
        <v>3113</v>
      </c>
      <c r="V93" s="12" t="s">
        <v>2323</v>
      </c>
      <c r="W93" s="10" t="s">
        <v>3113</v>
      </c>
      <c r="X93" s="55">
        <v>94332.5</v>
      </c>
      <c r="Y93" s="10" t="s">
        <v>3113</v>
      </c>
      <c r="Z93" s="10" t="s">
        <v>3113</v>
      </c>
      <c r="AA93" s="10" t="s">
        <v>3113</v>
      </c>
      <c r="AB93" s="10" t="s">
        <v>3113</v>
      </c>
      <c r="AC93" s="10" t="s">
        <v>3113</v>
      </c>
      <c r="AD93" s="55">
        <v>94332.5</v>
      </c>
      <c r="AE93" s="10" t="s">
        <v>3113</v>
      </c>
      <c r="AF93" s="10" t="s">
        <v>3113</v>
      </c>
      <c r="AG93" s="10" t="s">
        <v>3113</v>
      </c>
      <c r="AH93" s="10" t="s">
        <v>3113</v>
      </c>
      <c r="AI93" s="10" t="s">
        <v>3113</v>
      </c>
      <c r="AJ93" s="10" t="s">
        <v>3113</v>
      </c>
      <c r="AK93" s="10" t="s">
        <v>3113</v>
      </c>
    </row>
    <row r="94" spans="1:37" ht="38.25">
      <c r="A94" s="10">
        <v>89</v>
      </c>
      <c r="B94" s="11" t="s">
        <v>1635</v>
      </c>
      <c r="C94" s="12" t="s">
        <v>3053</v>
      </c>
      <c r="D94" s="12" t="s">
        <v>1735</v>
      </c>
      <c r="E94" s="12" t="s">
        <v>2972</v>
      </c>
      <c r="F94" s="10" t="s">
        <v>1640</v>
      </c>
      <c r="G94" s="10" t="s">
        <v>1642</v>
      </c>
      <c r="H94" s="12"/>
      <c r="I94" s="12" t="s">
        <v>3145</v>
      </c>
      <c r="J94" s="12" t="s">
        <v>2324</v>
      </c>
      <c r="K94" s="12" t="s">
        <v>2325</v>
      </c>
      <c r="L94" s="55">
        <v>23800</v>
      </c>
      <c r="M94" s="10">
        <v>6</v>
      </c>
      <c r="N94" s="55">
        <v>27840.4</v>
      </c>
      <c r="O94" s="12" t="s">
        <v>2326</v>
      </c>
      <c r="P94" s="55">
        <v>33647.6</v>
      </c>
      <c r="Q94" s="12" t="s">
        <v>2327</v>
      </c>
      <c r="R94" s="55">
        <v>27840.4</v>
      </c>
      <c r="S94" s="12" t="s">
        <v>2328</v>
      </c>
      <c r="T94" s="56" t="s">
        <v>3113</v>
      </c>
      <c r="U94" s="56" t="s">
        <v>3113</v>
      </c>
      <c r="V94" s="12" t="s">
        <v>2329</v>
      </c>
      <c r="W94" s="10" t="s">
        <v>3113</v>
      </c>
      <c r="X94" s="55">
        <v>27840.4</v>
      </c>
      <c r="Y94" s="10" t="s">
        <v>3113</v>
      </c>
      <c r="Z94" s="10" t="s">
        <v>3113</v>
      </c>
      <c r="AA94" s="10" t="s">
        <v>3113</v>
      </c>
      <c r="AB94" s="10" t="s">
        <v>3113</v>
      </c>
      <c r="AC94" s="10" t="s">
        <v>3113</v>
      </c>
      <c r="AD94" s="55">
        <v>27840.4</v>
      </c>
      <c r="AE94" s="10" t="s">
        <v>3113</v>
      </c>
      <c r="AF94" s="10" t="s">
        <v>3113</v>
      </c>
      <c r="AG94" s="10" t="s">
        <v>3113</v>
      </c>
      <c r="AH94" s="10" t="s">
        <v>3113</v>
      </c>
      <c r="AI94" s="10" t="s">
        <v>3113</v>
      </c>
      <c r="AJ94" s="10" t="s">
        <v>1136</v>
      </c>
      <c r="AK94" s="10" t="s">
        <v>3113</v>
      </c>
    </row>
    <row r="95" spans="1:37" ht="38.25">
      <c r="A95" s="10">
        <v>90</v>
      </c>
      <c r="B95" s="11" t="s">
        <v>4260</v>
      </c>
      <c r="C95" s="12" t="s">
        <v>3051</v>
      </c>
      <c r="D95" s="4" t="s">
        <v>3052</v>
      </c>
      <c r="E95" s="12" t="s">
        <v>2330</v>
      </c>
      <c r="F95" s="10" t="s">
        <v>1639</v>
      </c>
      <c r="G95" s="10" t="s">
        <v>3462</v>
      </c>
      <c r="H95" s="10" t="s">
        <v>3113</v>
      </c>
      <c r="I95" s="12" t="s">
        <v>4322</v>
      </c>
      <c r="J95" s="12" t="s">
        <v>2135</v>
      </c>
      <c r="K95" s="12" t="s">
        <v>2331</v>
      </c>
      <c r="L95" s="55">
        <v>8775000</v>
      </c>
      <c r="M95" s="10">
        <v>1</v>
      </c>
      <c r="N95" s="55">
        <v>7990000</v>
      </c>
      <c r="O95" s="12" t="s">
        <v>2332</v>
      </c>
      <c r="P95" s="56" t="s">
        <v>3113</v>
      </c>
      <c r="Q95" s="10" t="s">
        <v>3113</v>
      </c>
      <c r="R95" s="56" t="s">
        <v>3113</v>
      </c>
      <c r="S95" s="10" t="s">
        <v>3113</v>
      </c>
      <c r="T95" s="10" t="s">
        <v>3113</v>
      </c>
      <c r="U95" s="10" t="s">
        <v>3113</v>
      </c>
      <c r="V95" s="12" t="s">
        <v>4285</v>
      </c>
      <c r="W95" s="10" t="s">
        <v>3113</v>
      </c>
      <c r="X95" s="55">
        <v>6991250</v>
      </c>
      <c r="Y95" s="56">
        <v>998750</v>
      </c>
      <c r="Z95" s="10" t="s">
        <v>3113</v>
      </c>
      <c r="AA95" s="10" t="s">
        <v>3113</v>
      </c>
      <c r="AB95" s="10" t="s">
        <v>3113</v>
      </c>
      <c r="AC95" s="10" t="s">
        <v>3113</v>
      </c>
      <c r="AD95" s="55">
        <v>7990000</v>
      </c>
      <c r="AE95" s="10" t="s">
        <v>3113</v>
      </c>
      <c r="AF95" s="10" t="s">
        <v>3113</v>
      </c>
      <c r="AG95" s="10" t="s">
        <v>3113</v>
      </c>
      <c r="AH95" s="10" t="s">
        <v>3113</v>
      </c>
      <c r="AI95" s="10" t="s">
        <v>3113</v>
      </c>
      <c r="AJ95" s="10" t="s">
        <v>1141</v>
      </c>
      <c r="AK95" s="10" t="s">
        <v>3113</v>
      </c>
    </row>
    <row r="96" spans="1:37" ht="48">
      <c r="A96" s="10">
        <v>91</v>
      </c>
      <c r="B96" s="11" t="s">
        <v>1635</v>
      </c>
      <c r="C96" s="12" t="s">
        <v>1736</v>
      </c>
      <c r="D96" s="7" t="s">
        <v>1737</v>
      </c>
      <c r="E96" s="12" t="s">
        <v>2333</v>
      </c>
      <c r="F96" s="10" t="s">
        <v>1640</v>
      </c>
      <c r="G96" s="10" t="s">
        <v>3100</v>
      </c>
      <c r="H96" s="10" t="s">
        <v>3113</v>
      </c>
      <c r="I96" s="12" t="s">
        <v>3145</v>
      </c>
      <c r="J96" s="12" t="s">
        <v>3656</v>
      </c>
      <c r="K96" s="12" t="s">
        <v>2334</v>
      </c>
      <c r="L96" s="55">
        <v>51462</v>
      </c>
      <c r="M96" s="10">
        <v>4</v>
      </c>
      <c r="N96" s="55">
        <v>39112</v>
      </c>
      <c r="O96" s="12" t="s">
        <v>2335</v>
      </c>
      <c r="P96" s="55">
        <v>41697.2</v>
      </c>
      <c r="Q96" s="12" t="s">
        <v>3657</v>
      </c>
      <c r="R96" s="55">
        <v>39112</v>
      </c>
      <c r="S96" s="12" t="s">
        <v>3658</v>
      </c>
      <c r="T96" s="10" t="s">
        <v>3113</v>
      </c>
      <c r="U96" s="10" t="s">
        <v>3113</v>
      </c>
      <c r="V96" s="12" t="s">
        <v>1607</v>
      </c>
      <c r="W96" s="10" t="s">
        <v>3113</v>
      </c>
      <c r="X96" s="55">
        <v>39112</v>
      </c>
      <c r="Y96" s="10" t="s">
        <v>3113</v>
      </c>
      <c r="Z96" s="10" t="s">
        <v>3113</v>
      </c>
      <c r="AA96" s="10" t="s">
        <v>3113</v>
      </c>
      <c r="AB96" s="10" t="s">
        <v>3113</v>
      </c>
      <c r="AC96" s="10" t="s">
        <v>3113</v>
      </c>
      <c r="AD96" s="55">
        <v>39112</v>
      </c>
      <c r="AE96" s="10" t="s">
        <v>3113</v>
      </c>
      <c r="AF96" s="10" t="s">
        <v>3113</v>
      </c>
      <c r="AG96" s="10" t="s">
        <v>3113</v>
      </c>
      <c r="AH96" s="10" t="s">
        <v>3113</v>
      </c>
      <c r="AI96" s="10" t="s">
        <v>3113</v>
      </c>
      <c r="AJ96" s="10" t="s">
        <v>1136</v>
      </c>
      <c r="AK96" s="10" t="s">
        <v>3113</v>
      </c>
    </row>
    <row r="97" spans="1:37" ht="108">
      <c r="A97" s="10">
        <v>92</v>
      </c>
      <c r="B97" s="11" t="s">
        <v>1635</v>
      </c>
      <c r="C97" s="24" t="s">
        <v>1738</v>
      </c>
      <c r="D97" s="24" t="s">
        <v>1740</v>
      </c>
      <c r="E97" s="12" t="s">
        <v>2318</v>
      </c>
      <c r="F97" s="10" t="s">
        <v>1639</v>
      </c>
      <c r="G97" s="10" t="s">
        <v>3462</v>
      </c>
      <c r="H97" s="10" t="s">
        <v>3113</v>
      </c>
      <c r="I97" s="12" t="s">
        <v>2336</v>
      </c>
      <c r="J97" s="12"/>
      <c r="K97" s="12" t="s">
        <v>3072</v>
      </c>
      <c r="L97" s="55">
        <v>2000000</v>
      </c>
      <c r="M97" s="10">
        <v>1</v>
      </c>
      <c r="N97" s="55" t="s">
        <v>2136</v>
      </c>
      <c r="O97" s="12" t="s">
        <v>2337</v>
      </c>
      <c r="P97" s="56" t="s">
        <v>3113</v>
      </c>
      <c r="Q97" s="56" t="s">
        <v>3113</v>
      </c>
      <c r="R97" s="56" t="s">
        <v>3113</v>
      </c>
      <c r="S97" s="56" t="s">
        <v>3113</v>
      </c>
      <c r="T97" s="56" t="s">
        <v>3113</v>
      </c>
      <c r="U97" s="56" t="s">
        <v>3113</v>
      </c>
      <c r="V97" s="12" t="s">
        <v>2338</v>
      </c>
      <c r="W97" s="10" t="s">
        <v>3113</v>
      </c>
      <c r="X97" s="10" t="s">
        <v>3113</v>
      </c>
      <c r="Y97" s="10" t="s">
        <v>3113</v>
      </c>
      <c r="Z97" s="10" t="s">
        <v>3113</v>
      </c>
      <c r="AA97" s="10" t="s">
        <v>3113</v>
      </c>
      <c r="AB97" s="10" t="s">
        <v>3113</v>
      </c>
      <c r="AC97" s="10" t="s">
        <v>3113</v>
      </c>
      <c r="AD97" s="10" t="s">
        <v>3113</v>
      </c>
      <c r="AE97" s="10" t="s">
        <v>3113</v>
      </c>
      <c r="AF97" s="10" t="s">
        <v>3113</v>
      </c>
      <c r="AG97" s="10" t="s">
        <v>3113</v>
      </c>
      <c r="AH97" s="10" t="s">
        <v>3113</v>
      </c>
      <c r="AI97" s="10" t="s">
        <v>3113</v>
      </c>
      <c r="AJ97" s="10" t="s">
        <v>3113</v>
      </c>
      <c r="AK97" s="10" t="s">
        <v>3113</v>
      </c>
    </row>
    <row r="98" spans="1:37" ht="72">
      <c r="A98" s="10">
        <v>93</v>
      </c>
      <c r="B98" s="11" t="s">
        <v>1635</v>
      </c>
      <c r="C98" s="24" t="s">
        <v>1739</v>
      </c>
      <c r="D98" s="24" t="s">
        <v>1741</v>
      </c>
      <c r="E98" s="12" t="s">
        <v>4321</v>
      </c>
      <c r="F98" s="10" t="s">
        <v>1639</v>
      </c>
      <c r="G98" s="10" t="s">
        <v>3462</v>
      </c>
      <c r="H98" s="10" t="s">
        <v>3113</v>
      </c>
      <c r="I98" s="12" t="s">
        <v>1581</v>
      </c>
      <c r="J98" s="12"/>
      <c r="K98" s="12" t="s">
        <v>3072</v>
      </c>
      <c r="L98" s="55">
        <v>8000000</v>
      </c>
      <c r="M98" s="10">
        <v>1</v>
      </c>
      <c r="N98" s="55" t="s">
        <v>2136</v>
      </c>
      <c r="O98" s="12" t="s">
        <v>1582</v>
      </c>
      <c r="P98" s="56" t="s">
        <v>3113</v>
      </c>
      <c r="Q98" s="56" t="s">
        <v>3113</v>
      </c>
      <c r="R98" s="56" t="s">
        <v>3113</v>
      </c>
      <c r="S98" s="56" t="s">
        <v>3113</v>
      </c>
      <c r="T98" s="56" t="s">
        <v>3113</v>
      </c>
      <c r="U98" s="56" t="s">
        <v>3113</v>
      </c>
      <c r="V98" s="12" t="s">
        <v>1583</v>
      </c>
      <c r="W98" s="10" t="s">
        <v>3113</v>
      </c>
      <c r="X98" s="10" t="s">
        <v>3113</v>
      </c>
      <c r="Y98" s="10" t="s">
        <v>3113</v>
      </c>
      <c r="Z98" s="10" t="s">
        <v>3113</v>
      </c>
      <c r="AA98" s="10" t="s">
        <v>3113</v>
      </c>
      <c r="AB98" s="10" t="s">
        <v>3113</v>
      </c>
      <c r="AC98" s="10" t="s">
        <v>3113</v>
      </c>
      <c r="AD98" s="10" t="s">
        <v>3113</v>
      </c>
      <c r="AE98" s="10" t="s">
        <v>3113</v>
      </c>
      <c r="AF98" s="10" t="s">
        <v>3113</v>
      </c>
      <c r="AG98" s="10" t="s">
        <v>3113</v>
      </c>
      <c r="AH98" s="10" t="s">
        <v>3113</v>
      </c>
      <c r="AI98" s="10" t="s">
        <v>3113</v>
      </c>
      <c r="AJ98" s="10" t="s">
        <v>3113</v>
      </c>
      <c r="AK98" s="10" t="s">
        <v>3113</v>
      </c>
    </row>
    <row r="99" spans="1:37" ht="312.75" customHeight="1">
      <c r="A99" s="10">
        <v>94</v>
      </c>
      <c r="B99" s="11" t="s">
        <v>1635</v>
      </c>
      <c r="C99" s="12" t="s">
        <v>1742</v>
      </c>
      <c r="D99" s="2" t="s">
        <v>1743</v>
      </c>
      <c r="E99" s="12" t="s">
        <v>1770</v>
      </c>
      <c r="F99" s="10" t="s">
        <v>1640</v>
      </c>
      <c r="G99" s="10" t="s">
        <v>1642</v>
      </c>
      <c r="H99" s="12" t="s">
        <v>1585</v>
      </c>
      <c r="I99" s="12" t="s">
        <v>1584</v>
      </c>
      <c r="J99" s="12" t="s">
        <v>1586</v>
      </c>
      <c r="K99" s="12" t="s">
        <v>1767</v>
      </c>
      <c r="L99" s="55">
        <v>6392856.9</v>
      </c>
      <c r="M99" s="10">
        <v>21</v>
      </c>
      <c r="N99" s="55" t="s">
        <v>2137</v>
      </c>
      <c r="O99" s="70" t="s">
        <v>2138</v>
      </c>
      <c r="P99" s="71" t="s">
        <v>2139</v>
      </c>
      <c r="Q99" s="72" t="s">
        <v>2140</v>
      </c>
      <c r="R99" s="71" t="s">
        <v>2141</v>
      </c>
      <c r="S99" s="72" t="s">
        <v>2142</v>
      </c>
      <c r="T99" s="10" t="s">
        <v>2143</v>
      </c>
      <c r="U99" s="10" t="s">
        <v>3113</v>
      </c>
      <c r="V99" s="55" t="s">
        <v>2144</v>
      </c>
      <c r="W99" s="10" t="s">
        <v>3113</v>
      </c>
      <c r="X99" s="55">
        <v>2661011.1</v>
      </c>
      <c r="Y99" s="10" t="s">
        <v>3113</v>
      </c>
      <c r="Z99" s="10" t="s">
        <v>3113</v>
      </c>
      <c r="AA99" s="10" t="s">
        <v>3113</v>
      </c>
      <c r="AB99" s="10" t="s">
        <v>3113</v>
      </c>
      <c r="AC99" s="10" t="s">
        <v>3113</v>
      </c>
      <c r="AD99" s="55">
        <v>2661011.1</v>
      </c>
      <c r="AE99" s="10" t="s">
        <v>3113</v>
      </c>
      <c r="AF99" s="10" t="s">
        <v>3113</v>
      </c>
      <c r="AG99" s="10" t="s">
        <v>3113</v>
      </c>
      <c r="AH99" s="10" t="s">
        <v>3113</v>
      </c>
      <c r="AI99" s="10" t="s">
        <v>3113</v>
      </c>
      <c r="AJ99" s="10" t="s">
        <v>3118</v>
      </c>
      <c r="AK99" s="56">
        <v>2023.99</v>
      </c>
    </row>
    <row r="100" spans="1:37" ht="93" customHeight="1">
      <c r="A100" s="10">
        <v>95</v>
      </c>
      <c r="B100" s="11" t="s">
        <v>1635</v>
      </c>
      <c r="C100" s="12" t="s">
        <v>1744</v>
      </c>
      <c r="D100" s="7" t="s">
        <v>1745</v>
      </c>
      <c r="E100" s="12" t="s">
        <v>1587</v>
      </c>
      <c r="F100" s="10" t="s">
        <v>1640</v>
      </c>
      <c r="G100" s="10" t="s">
        <v>1642</v>
      </c>
      <c r="H100" s="12"/>
      <c r="I100" s="12" t="s">
        <v>3448</v>
      </c>
      <c r="J100" s="12" t="s">
        <v>1588</v>
      </c>
      <c r="K100" s="12" t="s">
        <v>1589</v>
      </c>
      <c r="L100" s="55">
        <v>81970</v>
      </c>
      <c r="M100" s="10">
        <v>2</v>
      </c>
      <c r="N100" s="55">
        <v>68930</v>
      </c>
      <c r="O100" s="12" t="s">
        <v>1592</v>
      </c>
      <c r="P100" s="55">
        <v>151280</v>
      </c>
      <c r="Q100" s="12" t="s">
        <v>1590</v>
      </c>
      <c r="R100" s="55">
        <v>68930</v>
      </c>
      <c r="S100" s="12" t="s">
        <v>1591</v>
      </c>
      <c r="T100" s="10" t="s">
        <v>3113</v>
      </c>
      <c r="U100" s="10" t="s">
        <v>3113</v>
      </c>
      <c r="V100" s="12" t="s">
        <v>1781</v>
      </c>
      <c r="W100" s="10" t="s">
        <v>3113</v>
      </c>
      <c r="X100" s="55">
        <v>68930</v>
      </c>
      <c r="Y100" s="10" t="s">
        <v>3113</v>
      </c>
      <c r="Z100" s="10" t="s">
        <v>3113</v>
      </c>
      <c r="AA100" s="10" t="s">
        <v>3113</v>
      </c>
      <c r="AB100" s="10" t="s">
        <v>3113</v>
      </c>
      <c r="AC100" s="10" t="s">
        <v>3113</v>
      </c>
      <c r="AD100" s="55">
        <v>68930</v>
      </c>
      <c r="AE100" s="10" t="s">
        <v>3113</v>
      </c>
      <c r="AF100" s="10" t="s">
        <v>3113</v>
      </c>
      <c r="AG100" s="10" t="s">
        <v>3113</v>
      </c>
      <c r="AH100" s="10" t="s">
        <v>3113</v>
      </c>
      <c r="AI100" s="10" t="s">
        <v>3113</v>
      </c>
      <c r="AJ100" s="10" t="s">
        <v>1136</v>
      </c>
      <c r="AK100" s="10" t="s">
        <v>3113</v>
      </c>
    </row>
    <row r="101" spans="1:37" ht="84">
      <c r="A101" s="10">
        <v>96</v>
      </c>
      <c r="B101" s="11" t="s">
        <v>1635</v>
      </c>
      <c r="C101" s="12" t="s">
        <v>1746</v>
      </c>
      <c r="D101" s="4" t="s">
        <v>1747</v>
      </c>
      <c r="E101" s="12" t="s">
        <v>1593</v>
      </c>
      <c r="F101" s="10" t="s">
        <v>1640</v>
      </c>
      <c r="G101" s="10" t="s">
        <v>1642</v>
      </c>
      <c r="H101" s="12"/>
      <c r="I101" s="12" t="s">
        <v>2198</v>
      </c>
      <c r="J101" s="12" t="s">
        <v>1594</v>
      </c>
      <c r="K101" s="12" t="s">
        <v>1595</v>
      </c>
      <c r="L101" s="55">
        <v>310010</v>
      </c>
      <c r="M101" s="10" t="s">
        <v>3113</v>
      </c>
      <c r="N101" s="10" t="s">
        <v>3113</v>
      </c>
      <c r="O101" s="12" t="s">
        <v>3127</v>
      </c>
      <c r="P101" s="10" t="s">
        <v>3113</v>
      </c>
      <c r="Q101" s="10" t="s">
        <v>3113</v>
      </c>
      <c r="R101" s="10" t="s">
        <v>3113</v>
      </c>
      <c r="S101" s="10" t="s">
        <v>3113</v>
      </c>
      <c r="T101" s="10" t="s">
        <v>2145</v>
      </c>
      <c r="U101" s="10" t="s">
        <v>3113</v>
      </c>
      <c r="V101" s="12" t="s">
        <v>3127</v>
      </c>
      <c r="W101" s="10" t="s">
        <v>3113</v>
      </c>
      <c r="X101" s="10" t="s">
        <v>3113</v>
      </c>
      <c r="Y101" s="10" t="s">
        <v>3113</v>
      </c>
      <c r="Z101" s="10" t="s">
        <v>3113</v>
      </c>
      <c r="AA101" s="10" t="s">
        <v>3113</v>
      </c>
      <c r="AB101" s="10" t="s">
        <v>3113</v>
      </c>
      <c r="AC101" s="10" t="s">
        <v>3113</v>
      </c>
      <c r="AD101" s="10" t="s">
        <v>3113</v>
      </c>
      <c r="AE101" s="10" t="s">
        <v>3113</v>
      </c>
      <c r="AF101" s="10" t="s">
        <v>3113</v>
      </c>
      <c r="AG101" s="10" t="s">
        <v>3113</v>
      </c>
      <c r="AH101" s="10" t="s">
        <v>3113</v>
      </c>
      <c r="AI101" s="10" t="s">
        <v>3113</v>
      </c>
      <c r="AJ101" s="10" t="s">
        <v>3113</v>
      </c>
      <c r="AK101" s="10" t="s">
        <v>3113</v>
      </c>
    </row>
    <row r="102" spans="1:37" ht="143.25" customHeight="1">
      <c r="A102" s="10">
        <v>97</v>
      </c>
      <c r="B102" s="11" t="s">
        <v>1635</v>
      </c>
      <c r="C102" s="12" t="s">
        <v>1748</v>
      </c>
      <c r="D102" s="4" t="s">
        <v>1749</v>
      </c>
      <c r="E102" s="12"/>
      <c r="F102" s="10" t="s">
        <v>1640</v>
      </c>
      <c r="G102" s="10" t="s">
        <v>1642</v>
      </c>
      <c r="H102" s="12"/>
      <c r="I102" s="12" t="s">
        <v>1596</v>
      </c>
      <c r="J102" s="12" t="s">
        <v>1597</v>
      </c>
      <c r="K102" s="12" t="s">
        <v>1598</v>
      </c>
      <c r="L102" s="55">
        <v>29000</v>
      </c>
      <c r="M102" s="10">
        <v>7</v>
      </c>
      <c r="N102" s="55">
        <v>25315</v>
      </c>
      <c r="O102" s="12" t="s">
        <v>1599</v>
      </c>
      <c r="P102" s="55" t="s">
        <v>1600</v>
      </c>
      <c r="Q102" s="12" t="s">
        <v>1601</v>
      </c>
      <c r="R102" s="55" t="s">
        <v>1602</v>
      </c>
      <c r="S102" s="12" t="s">
        <v>1603</v>
      </c>
      <c r="T102" s="10" t="s">
        <v>3113</v>
      </c>
      <c r="U102" s="10" t="s">
        <v>3113</v>
      </c>
      <c r="V102" s="12" t="s">
        <v>2320</v>
      </c>
      <c r="W102" s="10" t="s">
        <v>3113</v>
      </c>
      <c r="X102" s="55">
        <v>31010.45</v>
      </c>
      <c r="Y102" s="10" t="s">
        <v>3113</v>
      </c>
      <c r="Z102" s="10" t="s">
        <v>3113</v>
      </c>
      <c r="AA102" s="10" t="s">
        <v>3113</v>
      </c>
      <c r="AB102" s="10" t="s">
        <v>3113</v>
      </c>
      <c r="AC102" s="10" t="s">
        <v>3113</v>
      </c>
      <c r="AD102" s="55">
        <v>31010.45</v>
      </c>
      <c r="AE102" s="10" t="s">
        <v>3113</v>
      </c>
      <c r="AF102" s="10" t="s">
        <v>3113</v>
      </c>
      <c r="AG102" s="10" t="s">
        <v>3113</v>
      </c>
      <c r="AH102" s="10" t="s">
        <v>3113</v>
      </c>
      <c r="AI102" s="10" t="s">
        <v>3113</v>
      </c>
      <c r="AJ102" s="10" t="s">
        <v>1136</v>
      </c>
      <c r="AK102" s="10" t="s">
        <v>3113</v>
      </c>
    </row>
    <row r="103" spans="1:47" ht="312.75" customHeight="1">
      <c r="A103" s="10">
        <v>98</v>
      </c>
      <c r="B103" s="11" t="s">
        <v>4260</v>
      </c>
      <c r="C103" s="12" t="s">
        <v>1750</v>
      </c>
      <c r="D103" s="7" t="s">
        <v>1801</v>
      </c>
      <c r="E103" s="12" t="s">
        <v>2197</v>
      </c>
      <c r="F103" s="10" t="s">
        <v>1640</v>
      </c>
      <c r="G103" s="10" t="s">
        <v>1642</v>
      </c>
      <c r="H103" s="12"/>
      <c r="I103" s="12" t="s">
        <v>1604</v>
      </c>
      <c r="J103" s="12" t="s">
        <v>1605</v>
      </c>
      <c r="K103" s="12" t="s">
        <v>1606</v>
      </c>
      <c r="L103" s="55">
        <v>22226644.31</v>
      </c>
      <c r="M103" s="10">
        <v>11</v>
      </c>
      <c r="N103" s="55" t="s">
        <v>3241</v>
      </c>
      <c r="O103" s="12" t="s">
        <v>3238</v>
      </c>
      <c r="P103" s="55" t="s">
        <v>3240</v>
      </c>
      <c r="Q103" s="12" t="s">
        <v>3239</v>
      </c>
      <c r="R103" s="55" t="s">
        <v>3242</v>
      </c>
      <c r="S103" s="12" t="s">
        <v>3243</v>
      </c>
      <c r="T103" s="10" t="s">
        <v>2146</v>
      </c>
      <c r="U103" s="10" t="s">
        <v>2147</v>
      </c>
      <c r="V103" s="10" t="s">
        <v>4211</v>
      </c>
      <c r="W103" s="10" t="s">
        <v>3113</v>
      </c>
      <c r="X103" s="10" t="s">
        <v>3113</v>
      </c>
      <c r="Y103" s="55" t="s">
        <v>3244</v>
      </c>
      <c r="Z103" s="10" t="s">
        <v>3113</v>
      </c>
      <c r="AA103" s="10" t="s">
        <v>3113</v>
      </c>
      <c r="AB103" s="10" t="s">
        <v>3113</v>
      </c>
      <c r="AC103" s="10" t="s">
        <v>3113</v>
      </c>
      <c r="AD103" s="10" t="s">
        <v>3113</v>
      </c>
      <c r="AE103" s="55" t="s">
        <v>3244</v>
      </c>
      <c r="AF103" s="10" t="s">
        <v>3113</v>
      </c>
      <c r="AG103" s="10" t="s">
        <v>3573</v>
      </c>
      <c r="AH103" s="10" t="s">
        <v>3568</v>
      </c>
      <c r="AI103" s="10" t="s">
        <v>3113</v>
      </c>
      <c r="AJ103" s="10" t="s">
        <v>1141</v>
      </c>
      <c r="AK103" s="10" t="s">
        <v>3113</v>
      </c>
      <c r="AR103" s="55"/>
      <c r="AU103" s="61">
        <v>1625649</v>
      </c>
    </row>
    <row r="104" spans="1:37" ht="69" customHeight="1">
      <c r="A104" s="10">
        <v>99</v>
      </c>
      <c r="B104" s="11" t="s">
        <v>1635</v>
      </c>
      <c r="C104" s="12" t="s">
        <v>1802</v>
      </c>
      <c r="D104" s="4" t="s">
        <v>1803</v>
      </c>
      <c r="E104" s="12">
        <v>184</v>
      </c>
      <c r="F104" s="10" t="s">
        <v>1640</v>
      </c>
      <c r="G104" s="10" t="s">
        <v>1642</v>
      </c>
      <c r="H104" s="12"/>
      <c r="I104" s="12" t="s">
        <v>1607</v>
      </c>
      <c r="J104" s="12" t="s">
        <v>1608</v>
      </c>
      <c r="K104" s="12" t="s">
        <v>1609</v>
      </c>
      <c r="L104" s="55">
        <v>29100</v>
      </c>
      <c r="M104" s="10">
        <v>4</v>
      </c>
      <c r="N104" s="55">
        <v>35279.47</v>
      </c>
      <c r="O104" s="12" t="s">
        <v>1610</v>
      </c>
      <c r="P104" s="55">
        <v>65587.2</v>
      </c>
      <c r="Q104" s="12" t="s">
        <v>1611</v>
      </c>
      <c r="R104" s="55">
        <v>19324.8</v>
      </c>
      <c r="S104" s="12" t="s">
        <v>1612</v>
      </c>
      <c r="T104" s="10" t="s">
        <v>3113</v>
      </c>
      <c r="U104" s="10" t="s">
        <v>3113</v>
      </c>
      <c r="V104" s="12" t="s">
        <v>4217</v>
      </c>
      <c r="W104" s="10" t="s">
        <v>3113</v>
      </c>
      <c r="X104" s="55">
        <v>35279.47</v>
      </c>
      <c r="Y104" s="10" t="s">
        <v>3113</v>
      </c>
      <c r="Z104" s="10" t="s">
        <v>3113</v>
      </c>
      <c r="AA104" s="10" t="s">
        <v>3113</v>
      </c>
      <c r="AB104" s="10" t="s">
        <v>3113</v>
      </c>
      <c r="AC104" s="10" t="s">
        <v>3113</v>
      </c>
      <c r="AD104" s="55">
        <v>35279.47</v>
      </c>
      <c r="AE104" s="10" t="s">
        <v>3113</v>
      </c>
      <c r="AF104" s="10" t="s">
        <v>3113</v>
      </c>
      <c r="AG104" s="10" t="s">
        <v>3113</v>
      </c>
      <c r="AH104" s="10" t="s">
        <v>3113</v>
      </c>
      <c r="AI104" s="10" t="s">
        <v>3113</v>
      </c>
      <c r="AJ104" s="10" t="s">
        <v>1136</v>
      </c>
      <c r="AK104" s="10" t="s">
        <v>3113</v>
      </c>
    </row>
    <row r="105" spans="1:37" ht="93" customHeight="1">
      <c r="A105" s="10">
        <v>100</v>
      </c>
      <c r="B105" s="11" t="s">
        <v>1635</v>
      </c>
      <c r="C105" s="12" t="s">
        <v>3370</v>
      </c>
      <c r="D105" s="2" t="s">
        <v>1804</v>
      </c>
      <c r="E105" s="12"/>
      <c r="F105" s="10" t="s">
        <v>1640</v>
      </c>
      <c r="G105" s="10" t="s">
        <v>1642</v>
      </c>
      <c r="H105" s="12"/>
      <c r="I105" s="12" t="s">
        <v>1794</v>
      </c>
      <c r="J105" s="12" t="s">
        <v>1613</v>
      </c>
      <c r="K105" s="10" t="s">
        <v>3113</v>
      </c>
      <c r="L105" s="10" t="s">
        <v>3113</v>
      </c>
      <c r="M105" s="10" t="s">
        <v>3113</v>
      </c>
      <c r="N105" s="10" t="s">
        <v>3113</v>
      </c>
      <c r="O105" s="12" t="s">
        <v>1614</v>
      </c>
      <c r="P105" s="56" t="s">
        <v>3113</v>
      </c>
      <c r="Q105" s="56" t="s">
        <v>3113</v>
      </c>
      <c r="R105" s="56" t="s">
        <v>3113</v>
      </c>
      <c r="S105" s="56" t="s">
        <v>3113</v>
      </c>
      <c r="T105" s="12" t="s">
        <v>1615</v>
      </c>
      <c r="U105" s="10" t="s">
        <v>3113</v>
      </c>
      <c r="V105" s="12" t="s">
        <v>1614</v>
      </c>
      <c r="W105" s="10" t="s">
        <v>3113</v>
      </c>
      <c r="X105" s="10" t="s">
        <v>3113</v>
      </c>
      <c r="Y105" s="10" t="s">
        <v>3113</v>
      </c>
      <c r="Z105" s="10" t="s">
        <v>3113</v>
      </c>
      <c r="AA105" s="10" t="s">
        <v>3113</v>
      </c>
      <c r="AB105" s="10" t="s">
        <v>3113</v>
      </c>
      <c r="AC105" s="10" t="s">
        <v>3113</v>
      </c>
      <c r="AD105" s="10" t="s">
        <v>3113</v>
      </c>
      <c r="AE105" s="10" t="s">
        <v>3113</v>
      </c>
      <c r="AF105" s="10" t="s">
        <v>3113</v>
      </c>
      <c r="AG105" s="10" t="s">
        <v>3113</v>
      </c>
      <c r="AH105" s="10" t="s">
        <v>3113</v>
      </c>
      <c r="AI105" s="10" t="s">
        <v>3113</v>
      </c>
      <c r="AJ105" s="10" t="s">
        <v>3113</v>
      </c>
      <c r="AK105" s="10" t="s">
        <v>3113</v>
      </c>
    </row>
    <row r="106" spans="1:37" ht="51.75" customHeight="1">
      <c r="A106" s="10">
        <v>101</v>
      </c>
      <c r="B106" s="11" t="s">
        <v>1635</v>
      </c>
      <c r="C106" s="12" t="s">
        <v>1805</v>
      </c>
      <c r="D106" s="4" t="s">
        <v>1806</v>
      </c>
      <c r="E106" s="12" t="s">
        <v>3885</v>
      </c>
      <c r="F106" s="10" t="s">
        <v>1640</v>
      </c>
      <c r="G106" s="10" t="s">
        <v>3462</v>
      </c>
      <c r="H106" s="10" t="s">
        <v>3113</v>
      </c>
      <c r="I106" s="12" t="s">
        <v>3886</v>
      </c>
      <c r="J106" s="12"/>
      <c r="K106" s="12" t="s">
        <v>3887</v>
      </c>
      <c r="L106" s="55">
        <v>68000</v>
      </c>
      <c r="M106" s="10">
        <v>1</v>
      </c>
      <c r="N106" s="55">
        <v>71037.27</v>
      </c>
      <c r="O106" s="12" t="s">
        <v>3888</v>
      </c>
      <c r="P106" s="56" t="s">
        <v>3113</v>
      </c>
      <c r="Q106" s="10" t="s">
        <v>3113</v>
      </c>
      <c r="R106" s="56" t="s">
        <v>3113</v>
      </c>
      <c r="S106" s="10" t="s">
        <v>3113</v>
      </c>
      <c r="T106" s="10" t="s">
        <v>3113</v>
      </c>
      <c r="U106" s="10" t="s">
        <v>3113</v>
      </c>
      <c r="V106" s="10" t="s">
        <v>3889</v>
      </c>
      <c r="W106" s="10" t="s">
        <v>3113</v>
      </c>
      <c r="X106" s="55">
        <v>71037.27</v>
      </c>
      <c r="Y106" s="10" t="s">
        <v>3113</v>
      </c>
      <c r="Z106" s="10" t="s">
        <v>3113</v>
      </c>
      <c r="AA106" s="10" t="s">
        <v>3113</v>
      </c>
      <c r="AB106" s="10" t="s">
        <v>3113</v>
      </c>
      <c r="AC106" s="10" t="s">
        <v>3113</v>
      </c>
      <c r="AD106" s="55">
        <v>71037.27</v>
      </c>
      <c r="AE106" s="56" t="s">
        <v>3113</v>
      </c>
      <c r="AF106" s="56" t="s">
        <v>3113</v>
      </c>
      <c r="AG106" s="10" t="s">
        <v>3113</v>
      </c>
      <c r="AH106" s="10" t="s">
        <v>3113</v>
      </c>
      <c r="AI106" s="10" t="s">
        <v>3113</v>
      </c>
      <c r="AJ106" s="10" t="s">
        <v>3118</v>
      </c>
      <c r="AK106" s="56">
        <v>1349.71</v>
      </c>
    </row>
    <row r="107" spans="1:37" ht="39.75" customHeight="1">
      <c r="A107" s="10">
        <v>102</v>
      </c>
      <c r="B107" s="11" t="s">
        <v>1635</v>
      </c>
      <c r="C107" s="12" t="s">
        <v>1807</v>
      </c>
      <c r="D107" s="2" t="s">
        <v>1808</v>
      </c>
      <c r="E107" s="12" t="s">
        <v>3890</v>
      </c>
      <c r="F107" s="10" t="s">
        <v>1640</v>
      </c>
      <c r="G107" s="10" t="s">
        <v>1642</v>
      </c>
      <c r="H107" s="12"/>
      <c r="I107" s="12" t="s">
        <v>1779</v>
      </c>
      <c r="J107" s="12" t="s">
        <v>3891</v>
      </c>
      <c r="K107" s="12" t="s">
        <v>2148</v>
      </c>
      <c r="L107" s="55">
        <v>120220</v>
      </c>
      <c r="M107" s="10">
        <v>1</v>
      </c>
      <c r="N107" s="55">
        <v>128633.69</v>
      </c>
      <c r="O107" s="12" t="s">
        <v>3892</v>
      </c>
      <c r="P107" s="56" t="s">
        <v>3113</v>
      </c>
      <c r="Q107" s="10" t="s">
        <v>3113</v>
      </c>
      <c r="R107" s="56" t="s">
        <v>3113</v>
      </c>
      <c r="S107" s="10" t="s">
        <v>3113</v>
      </c>
      <c r="T107" s="10" t="s">
        <v>3113</v>
      </c>
      <c r="U107" s="10" t="s">
        <v>3113</v>
      </c>
      <c r="V107" s="10" t="s">
        <v>3893</v>
      </c>
      <c r="W107" s="10" t="s">
        <v>3113</v>
      </c>
      <c r="X107" s="55">
        <v>128633.69</v>
      </c>
      <c r="Y107" s="10" t="s">
        <v>3113</v>
      </c>
      <c r="Z107" s="10" t="s">
        <v>3113</v>
      </c>
      <c r="AA107" s="10" t="s">
        <v>3113</v>
      </c>
      <c r="AB107" s="10" t="s">
        <v>3113</v>
      </c>
      <c r="AC107" s="10" t="s">
        <v>3113</v>
      </c>
      <c r="AD107" s="55">
        <v>128633.69</v>
      </c>
      <c r="AE107" s="56" t="s">
        <v>3113</v>
      </c>
      <c r="AF107" s="56" t="s">
        <v>3113</v>
      </c>
      <c r="AG107" s="10" t="s">
        <v>3113</v>
      </c>
      <c r="AH107" s="10" t="s">
        <v>3113</v>
      </c>
      <c r="AI107" s="10" t="s">
        <v>3113</v>
      </c>
      <c r="AJ107" s="10" t="s">
        <v>3118</v>
      </c>
      <c r="AK107" s="56">
        <v>4597.68</v>
      </c>
    </row>
    <row r="108" spans="1:37" ht="67.5" customHeight="1">
      <c r="A108" s="10">
        <v>103</v>
      </c>
      <c r="B108" s="11" t="s">
        <v>1635</v>
      </c>
      <c r="C108" s="12" t="s">
        <v>1809</v>
      </c>
      <c r="D108" s="4" t="s">
        <v>1810</v>
      </c>
      <c r="E108" s="12" t="s">
        <v>3894</v>
      </c>
      <c r="F108" s="10" t="s">
        <v>1640</v>
      </c>
      <c r="G108" s="10" t="s">
        <v>1642</v>
      </c>
      <c r="H108" s="12"/>
      <c r="I108" s="12" t="s">
        <v>3893</v>
      </c>
      <c r="J108" s="12" t="s">
        <v>3895</v>
      </c>
      <c r="K108" s="12" t="s">
        <v>3111</v>
      </c>
      <c r="L108" s="55">
        <v>36340</v>
      </c>
      <c r="M108" s="10">
        <v>1</v>
      </c>
      <c r="N108" s="55">
        <v>51757.61</v>
      </c>
      <c r="O108" s="12" t="s">
        <v>3896</v>
      </c>
      <c r="P108" s="56" t="s">
        <v>3113</v>
      </c>
      <c r="Q108" s="10" t="s">
        <v>3113</v>
      </c>
      <c r="R108" s="56" t="s">
        <v>3113</v>
      </c>
      <c r="S108" s="10" t="s">
        <v>3113</v>
      </c>
      <c r="T108" s="10" t="s">
        <v>3113</v>
      </c>
      <c r="U108" s="10" t="s">
        <v>3113</v>
      </c>
      <c r="V108" s="10" t="s">
        <v>3897</v>
      </c>
      <c r="W108" s="10" t="s">
        <v>3113</v>
      </c>
      <c r="X108" s="55">
        <v>51757.61</v>
      </c>
      <c r="Y108" s="10" t="s">
        <v>3113</v>
      </c>
      <c r="Z108" s="10" t="s">
        <v>3113</v>
      </c>
      <c r="AA108" s="10" t="s">
        <v>3113</v>
      </c>
      <c r="AB108" s="10" t="s">
        <v>3113</v>
      </c>
      <c r="AC108" s="10" t="s">
        <v>3113</v>
      </c>
      <c r="AD108" s="55">
        <v>51757.61</v>
      </c>
      <c r="AE108" s="56" t="s">
        <v>3113</v>
      </c>
      <c r="AF108" s="56" t="s">
        <v>3113</v>
      </c>
      <c r="AG108" s="10" t="s">
        <v>3113</v>
      </c>
      <c r="AH108" s="10" t="s">
        <v>3113</v>
      </c>
      <c r="AI108" s="10" t="s">
        <v>3113</v>
      </c>
      <c r="AJ108" s="10" t="s">
        <v>1136</v>
      </c>
      <c r="AK108" s="10" t="s">
        <v>3113</v>
      </c>
    </row>
    <row r="109" spans="1:37" ht="60">
      <c r="A109" s="10">
        <v>104</v>
      </c>
      <c r="B109" s="11" t="s">
        <v>1635</v>
      </c>
      <c r="C109" s="12" t="s">
        <v>1811</v>
      </c>
      <c r="D109" s="7" t="s">
        <v>1812</v>
      </c>
      <c r="E109" s="12" t="s">
        <v>3898</v>
      </c>
      <c r="F109" s="10" t="s">
        <v>1639</v>
      </c>
      <c r="G109" s="10" t="s">
        <v>1642</v>
      </c>
      <c r="H109" s="12"/>
      <c r="I109" s="12" t="s">
        <v>3899</v>
      </c>
      <c r="J109" s="12" t="s">
        <v>3900</v>
      </c>
      <c r="K109" s="12" t="s">
        <v>3171</v>
      </c>
      <c r="L109" s="55">
        <v>170000</v>
      </c>
      <c r="M109" s="10">
        <v>2</v>
      </c>
      <c r="N109" s="55">
        <v>130418</v>
      </c>
      <c r="O109" s="12" t="s">
        <v>3901</v>
      </c>
      <c r="P109" s="55">
        <v>135420</v>
      </c>
      <c r="Q109" s="12" t="s">
        <v>2149</v>
      </c>
      <c r="R109" s="55">
        <v>130418</v>
      </c>
      <c r="S109" s="12" t="s">
        <v>2150</v>
      </c>
      <c r="T109" s="10" t="s">
        <v>3113</v>
      </c>
      <c r="U109" s="10" t="s">
        <v>3113</v>
      </c>
      <c r="V109" s="10" t="s">
        <v>3902</v>
      </c>
      <c r="W109" s="10" t="s">
        <v>3113</v>
      </c>
      <c r="X109" s="55">
        <v>130418</v>
      </c>
      <c r="Y109" s="10" t="s">
        <v>3113</v>
      </c>
      <c r="Z109" s="10" t="s">
        <v>3113</v>
      </c>
      <c r="AA109" s="10" t="s">
        <v>3113</v>
      </c>
      <c r="AB109" s="10" t="s">
        <v>3113</v>
      </c>
      <c r="AC109" s="10" t="s">
        <v>3113</v>
      </c>
      <c r="AD109" s="55">
        <v>130418</v>
      </c>
      <c r="AE109" s="56" t="s">
        <v>3113</v>
      </c>
      <c r="AF109" s="56" t="s">
        <v>3113</v>
      </c>
      <c r="AG109" s="10" t="s">
        <v>3113</v>
      </c>
      <c r="AH109" s="10" t="s">
        <v>3113</v>
      </c>
      <c r="AI109" s="10" t="s">
        <v>3113</v>
      </c>
      <c r="AJ109" s="12" t="s">
        <v>1136</v>
      </c>
      <c r="AK109" s="10" t="s">
        <v>3113</v>
      </c>
    </row>
    <row r="110" spans="1:37" ht="48">
      <c r="A110" s="10">
        <v>105</v>
      </c>
      <c r="B110" s="11" t="s">
        <v>1635</v>
      </c>
      <c r="C110" s="12" t="s">
        <v>3903</v>
      </c>
      <c r="D110" s="7" t="s">
        <v>1814</v>
      </c>
      <c r="E110" s="12" t="s">
        <v>1786</v>
      </c>
      <c r="F110" s="10" t="s">
        <v>1639</v>
      </c>
      <c r="G110" s="10" t="s">
        <v>1642</v>
      </c>
      <c r="H110" s="12"/>
      <c r="I110" s="12" t="s">
        <v>1794</v>
      </c>
      <c r="J110" s="12" t="s">
        <v>3904</v>
      </c>
      <c r="K110" s="12" t="s">
        <v>3905</v>
      </c>
      <c r="L110" s="55">
        <v>40076.11</v>
      </c>
      <c r="M110" s="10">
        <v>1</v>
      </c>
      <c r="N110" s="56" t="s">
        <v>3113</v>
      </c>
      <c r="O110" s="12" t="s">
        <v>4272</v>
      </c>
      <c r="P110" s="56" t="s">
        <v>3113</v>
      </c>
      <c r="Q110" s="56" t="s">
        <v>3113</v>
      </c>
      <c r="R110" s="56" t="s">
        <v>3113</v>
      </c>
      <c r="S110" s="56" t="s">
        <v>3113</v>
      </c>
      <c r="T110" s="56" t="s">
        <v>3113</v>
      </c>
      <c r="U110" s="56" t="s">
        <v>3113</v>
      </c>
      <c r="V110" s="12" t="s">
        <v>4272</v>
      </c>
      <c r="W110" s="10" t="s">
        <v>3113</v>
      </c>
      <c r="X110" s="10" t="s">
        <v>3113</v>
      </c>
      <c r="Y110" s="10" t="s">
        <v>3113</v>
      </c>
      <c r="Z110" s="10" t="s">
        <v>3113</v>
      </c>
      <c r="AA110" s="10" t="s">
        <v>3113</v>
      </c>
      <c r="AB110" s="10" t="s">
        <v>3113</v>
      </c>
      <c r="AC110" s="10" t="s">
        <v>3113</v>
      </c>
      <c r="AD110" s="10" t="s">
        <v>3113</v>
      </c>
      <c r="AE110" s="10" t="s">
        <v>3113</v>
      </c>
      <c r="AF110" s="10" t="s">
        <v>3113</v>
      </c>
      <c r="AG110" s="10" t="s">
        <v>3113</v>
      </c>
      <c r="AH110" s="10" t="s">
        <v>3113</v>
      </c>
      <c r="AI110" s="10" t="s">
        <v>3113</v>
      </c>
      <c r="AJ110" s="10" t="s">
        <v>3113</v>
      </c>
      <c r="AK110" s="10" t="s">
        <v>3113</v>
      </c>
    </row>
    <row r="111" spans="1:37" ht="132">
      <c r="A111" s="10">
        <v>106</v>
      </c>
      <c r="B111" s="11" t="s">
        <v>4260</v>
      </c>
      <c r="C111" s="12" t="s">
        <v>1813</v>
      </c>
      <c r="D111" s="4" t="s">
        <v>1647</v>
      </c>
      <c r="E111" s="12" t="s">
        <v>3906</v>
      </c>
      <c r="F111" s="10" t="s">
        <v>1640</v>
      </c>
      <c r="G111" s="10" t="s">
        <v>3100</v>
      </c>
      <c r="H111" s="10" t="s">
        <v>3113</v>
      </c>
      <c r="I111" s="12" t="s">
        <v>3907</v>
      </c>
      <c r="J111" s="12" t="s">
        <v>4201</v>
      </c>
      <c r="K111" s="12" t="s">
        <v>4202</v>
      </c>
      <c r="L111" s="55">
        <v>63000</v>
      </c>
      <c r="M111" s="10">
        <v>3</v>
      </c>
      <c r="N111" s="55">
        <v>86925</v>
      </c>
      <c r="O111" s="12" t="s">
        <v>4203</v>
      </c>
      <c r="P111" s="55">
        <v>94708.6</v>
      </c>
      <c r="Q111" s="12" t="s">
        <v>4204</v>
      </c>
      <c r="R111" s="55">
        <v>86925</v>
      </c>
      <c r="S111" s="12" t="s">
        <v>4205</v>
      </c>
      <c r="T111" s="56" t="s">
        <v>3113</v>
      </c>
      <c r="U111" s="56" t="s">
        <v>3113</v>
      </c>
      <c r="V111" s="10" t="s">
        <v>4206</v>
      </c>
      <c r="W111" s="10" t="s">
        <v>3113</v>
      </c>
      <c r="X111" s="55">
        <v>86925</v>
      </c>
      <c r="Y111" s="10" t="s">
        <v>3113</v>
      </c>
      <c r="Z111" s="10" t="s">
        <v>3113</v>
      </c>
      <c r="AA111" s="10" t="s">
        <v>3113</v>
      </c>
      <c r="AB111" s="10" t="s">
        <v>3113</v>
      </c>
      <c r="AC111" s="10" t="s">
        <v>3113</v>
      </c>
      <c r="AD111" s="55">
        <v>86925</v>
      </c>
      <c r="AE111" s="10" t="s">
        <v>3113</v>
      </c>
      <c r="AF111" s="10" t="s">
        <v>3113</v>
      </c>
      <c r="AG111" s="10" t="s">
        <v>3113</v>
      </c>
      <c r="AH111" s="10" t="s">
        <v>3113</v>
      </c>
      <c r="AI111" s="10" t="s">
        <v>3113</v>
      </c>
      <c r="AJ111" s="10" t="s">
        <v>1141</v>
      </c>
      <c r="AK111" s="10" t="s">
        <v>3113</v>
      </c>
    </row>
    <row r="112" spans="1:37" ht="38.25">
      <c r="A112" s="59">
        <v>107</v>
      </c>
      <c r="B112" s="11" t="s">
        <v>4260</v>
      </c>
      <c r="C112" s="12" t="s">
        <v>1648</v>
      </c>
      <c r="D112" s="2" t="s">
        <v>1649</v>
      </c>
      <c r="E112" s="12" t="s">
        <v>2197</v>
      </c>
      <c r="F112" s="10" t="s">
        <v>1640</v>
      </c>
      <c r="G112" s="10" t="s">
        <v>1644</v>
      </c>
      <c r="H112" s="10" t="s">
        <v>3633</v>
      </c>
      <c r="I112" s="12" t="s">
        <v>4207</v>
      </c>
      <c r="J112" s="12" t="s">
        <v>4208</v>
      </c>
      <c r="K112" s="12"/>
      <c r="L112" s="55">
        <v>11240391.68</v>
      </c>
      <c r="M112" s="10">
        <v>3</v>
      </c>
      <c r="N112" s="55" t="s">
        <v>4209</v>
      </c>
      <c r="O112" s="12" t="s">
        <v>4210</v>
      </c>
      <c r="P112" s="55" t="s">
        <v>3634</v>
      </c>
      <c r="Q112" s="12" t="s">
        <v>2955</v>
      </c>
      <c r="R112" s="55" t="s">
        <v>3635</v>
      </c>
      <c r="S112" s="12" t="s">
        <v>3636</v>
      </c>
      <c r="T112" s="56" t="s">
        <v>3113</v>
      </c>
      <c r="U112" s="56" t="s">
        <v>3113</v>
      </c>
      <c r="V112" s="12" t="s">
        <v>4211</v>
      </c>
      <c r="W112" s="12"/>
      <c r="X112" s="55"/>
      <c r="Y112" s="55" t="s">
        <v>3575</v>
      </c>
      <c r="Z112" s="12"/>
      <c r="AA112" s="12"/>
      <c r="AB112" s="12"/>
      <c r="AC112" s="12"/>
      <c r="AD112" s="55"/>
      <c r="AE112" s="55" t="s">
        <v>3575</v>
      </c>
      <c r="AF112" s="55"/>
      <c r="AG112" s="12" t="s">
        <v>3574</v>
      </c>
      <c r="AH112" s="12"/>
      <c r="AI112" s="12"/>
      <c r="AJ112" s="12" t="s">
        <v>1141</v>
      </c>
      <c r="AK112" s="12"/>
    </row>
    <row r="113" spans="1:37" ht="84">
      <c r="A113" s="10">
        <v>108</v>
      </c>
      <c r="B113" s="11"/>
      <c r="C113" s="12" t="s">
        <v>1650</v>
      </c>
      <c r="D113" s="7" t="s">
        <v>1651</v>
      </c>
      <c r="E113" s="12" t="s">
        <v>4212</v>
      </c>
      <c r="F113" s="10" t="s">
        <v>1640</v>
      </c>
      <c r="G113" s="10" t="s">
        <v>1642</v>
      </c>
      <c r="H113" s="10" t="s">
        <v>3113</v>
      </c>
      <c r="I113" s="10" t="s">
        <v>3113</v>
      </c>
      <c r="J113" s="10" t="s">
        <v>3113</v>
      </c>
      <c r="K113" s="10" t="s">
        <v>3113</v>
      </c>
      <c r="L113" s="55">
        <v>404680</v>
      </c>
      <c r="M113" s="10" t="s">
        <v>3113</v>
      </c>
      <c r="N113" s="10" t="s">
        <v>3113</v>
      </c>
      <c r="O113" s="12" t="s">
        <v>3433</v>
      </c>
      <c r="P113" s="10" t="s">
        <v>3113</v>
      </c>
      <c r="Q113" s="10" t="s">
        <v>3113</v>
      </c>
      <c r="R113" s="10" t="s">
        <v>3113</v>
      </c>
      <c r="S113" s="10" t="s">
        <v>3113</v>
      </c>
      <c r="T113" s="10" t="s">
        <v>3113</v>
      </c>
      <c r="U113" s="10" t="s">
        <v>3113</v>
      </c>
      <c r="V113" s="12" t="s">
        <v>3433</v>
      </c>
      <c r="W113" s="10" t="s">
        <v>3113</v>
      </c>
      <c r="X113" s="10" t="s">
        <v>3113</v>
      </c>
      <c r="Y113" s="10" t="s">
        <v>3113</v>
      </c>
      <c r="Z113" s="10" t="s">
        <v>3113</v>
      </c>
      <c r="AA113" s="10" t="s">
        <v>3113</v>
      </c>
      <c r="AB113" s="10" t="s">
        <v>3113</v>
      </c>
      <c r="AC113" s="10" t="s">
        <v>3113</v>
      </c>
      <c r="AD113" s="10" t="s">
        <v>3113</v>
      </c>
      <c r="AE113" s="10" t="s">
        <v>3113</v>
      </c>
      <c r="AF113" s="10" t="s">
        <v>3113</v>
      </c>
      <c r="AG113" s="10" t="s">
        <v>3113</v>
      </c>
      <c r="AH113" s="10" t="s">
        <v>3113</v>
      </c>
      <c r="AI113" s="10" t="s">
        <v>3113</v>
      </c>
      <c r="AJ113" s="10" t="s">
        <v>3113</v>
      </c>
      <c r="AK113" s="10" t="s">
        <v>3113</v>
      </c>
    </row>
    <row r="114" spans="1:37" ht="72">
      <c r="A114" s="10">
        <v>109</v>
      </c>
      <c r="B114" s="11"/>
      <c r="C114" s="12" t="s">
        <v>1652</v>
      </c>
      <c r="D114" s="4" t="s">
        <v>1653</v>
      </c>
      <c r="E114" s="12" t="s">
        <v>4213</v>
      </c>
      <c r="F114" s="10" t="s">
        <v>1639</v>
      </c>
      <c r="G114" s="10" t="s">
        <v>3462</v>
      </c>
      <c r="H114" s="10" t="s">
        <v>3113</v>
      </c>
      <c r="I114" s="12"/>
      <c r="J114" s="12"/>
      <c r="K114" s="12"/>
      <c r="L114" s="55">
        <v>60702</v>
      </c>
      <c r="M114" s="10">
        <v>1</v>
      </c>
      <c r="N114" s="55">
        <v>60700</v>
      </c>
      <c r="O114" s="12" t="s">
        <v>4214</v>
      </c>
      <c r="P114" s="10" t="s">
        <v>3113</v>
      </c>
      <c r="Q114" s="10" t="s">
        <v>3113</v>
      </c>
      <c r="R114" s="10" t="s">
        <v>3113</v>
      </c>
      <c r="S114" s="10" t="s">
        <v>3113</v>
      </c>
      <c r="T114" s="10" t="s">
        <v>3113</v>
      </c>
      <c r="U114" s="10" t="s">
        <v>3113</v>
      </c>
      <c r="V114" s="12" t="s">
        <v>4215</v>
      </c>
      <c r="W114" s="10" t="s">
        <v>3113</v>
      </c>
      <c r="X114" s="10" t="s">
        <v>3113</v>
      </c>
      <c r="Y114" s="55">
        <v>60700</v>
      </c>
      <c r="Z114" s="10" t="s">
        <v>3113</v>
      </c>
      <c r="AA114" s="10" t="s">
        <v>3113</v>
      </c>
      <c r="AB114" s="10" t="s">
        <v>3113</v>
      </c>
      <c r="AC114" s="10" t="s">
        <v>3113</v>
      </c>
      <c r="AD114" s="10" t="s">
        <v>3113</v>
      </c>
      <c r="AE114" s="55">
        <v>60700</v>
      </c>
      <c r="AF114" s="10" t="s">
        <v>3113</v>
      </c>
      <c r="AG114" s="10" t="s">
        <v>3113</v>
      </c>
      <c r="AH114" s="10" t="s">
        <v>3113</v>
      </c>
      <c r="AI114" s="10" t="s">
        <v>3113</v>
      </c>
      <c r="AJ114" s="10" t="s">
        <v>1136</v>
      </c>
      <c r="AK114" s="10" t="s">
        <v>3113</v>
      </c>
    </row>
    <row r="115" spans="1:37" ht="96.75" customHeight="1">
      <c r="A115" s="10">
        <v>110</v>
      </c>
      <c r="B115" s="11" t="s">
        <v>1635</v>
      </c>
      <c r="C115" s="12" t="s">
        <v>1654</v>
      </c>
      <c r="D115" s="16" t="s">
        <v>3451</v>
      </c>
      <c r="E115" s="12" t="s">
        <v>4216</v>
      </c>
      <c r="F115" s="10" t="s">
        <v>1639</v>
      </c>
      <c r="G115" s="10" t="s">
        <v>3100</v>
      </c>
      <c r="H115" s="10" t="s">
        <v>3113</v>
      </c>
      <c r="I115" s="12" t="s">
        <v>4217</v>
      </c>
      <c r="J115" s="12"/>
      <c r="K115" s="12" t="s">
        <v>2311</v>
      </c>
      <c r="L115" s="55">
        <v>204918</v>
      </c>
      <c r="M115" s="10">
        <v>4</v>
      </c>
      <c r="N115" s="55" t="s">
        <v>4218</v>
      </c>
      <c r="O115" s="12" t="s">
        <v>4219</v>
      </c>
      <c r="P115" s="55" t="s">
        <v>3844</v>
      </c>
      <c r="Q115" s="12" t="s">
        <v>3845</v>
      </c>
      <c r="R115" s="55" t="s">
        <v>3844</v>
      </c>
      <c r="S115" s="12" t="s">
        <v>3846</v>
      </c>
      <c r="T115" s="10" t="s">
        <v>2151</v>
      </c>
      <c r="U115" s="10" t="s">
        <v>3113</v>
      </c>
      <c r="V115" s="12" t="s">
        <v>2157</v>
      </c>
      <c r="W115" s="10" t="s">
        <v>3113</v>
      </c>
      <c r="X115" s="55" t="s">
        <v>4218</v>
      </c>
      <c r="Y115" s="10" t="s">
        <v>3113</v>
      </c>
      <c r="Z115" s="10" t="s">
        <v>3113</v>
      </c>
      <c r="AA115" s="10" t="s">
        <v>3113</v>
      </c>
      <c r="AB115" s="10" t="s">
        <v>3113</v>
      </c>
      <c r="AC115" s="10" t="s">
        <v>3113</v>
      </c>
      <c r="AD115" s="55" t="s">
        <v>4218</v>
      </c>
      <c r="AE115" s="10" t="s">
        <v>3113</v>
      </c>
      <c r="AF115" s="10" t="s">
        <v>3113</v>
      </c>
      <c r="AG115" s="10" t="s">
        <v>3113</v>
      </c>
      <c r="AH115" s="10" t="s">
        <v>3113</v>
      </c>
      <c r="AI115" s="10" t="s">
        <v>3113</v>
      </c>
      <c r="AJ115" s="10" t="s">
        <v>1136</v>
      </c>
      <c r="AK115" s="10" t="s">
        <v>3113</v>
      </c>
    </row>
    <row r="116" spans="1:37" ht="292.5">
      <c r="A116" s="59">
        <v>111</v>
      </c>
      <c r="B116" s="11" t="s">
        <v>1635</v>
      </c>
      <c r="C116" s="12" t="s">
        <v>3452</v>
      </c>
      <c r="D116" s="7" t="s">
        <v>3453</v>
      </c>
      <c r="E116" s="12" t="s">
        <v>1772</v>
      </c>
      <c r="F116" s="10" t="s">
        <v>1640</v>
      </c>
      <c r="G116" s="10" t="s">
        <v>1642</v>
      </c>
      <c r="H116" s="12"/>
      <c r="I116" s="12" t="s">
        <v>2189</v>
      </c>
      <c r="J116" s="12" t="s">
        <v>4220</v>
      </c>
      <c r="K116" s="55" t="s">
        <v>2311</v>
      </c>
      <c r="L116" s="55">
        <v>138435</v>
      </c>
      <c r="M116" s="10">
        <v>6</v>
      </c>
      <c r="N116" s="55" t="s">
        <v>1115</v>
      </c>
      <c r="O116" s="12" t="s">
        <v>1116</v>
      </c>
      <c r="P116" s="70" t="s">
        <v>1118</v>
      </c>
      <c r="Q116" s="12" t="s">
        <v>1117</v>
      </c>
      <c r="R116" s="70" t="s">
        <v>1119</v>
      </c>
      <c r="S116" s="12" t="s">
        <v>1120</v>
      </c>
      <c r="T116" s="10" t="s">
        <v>3113</v>
      </c>
      <c r="U116" s="10" t="s">
        <v>3113</v>
      </c>
      <c r="V116" s="12" t="s">
        <v>1121</v>
      </c>
      <c r="W116" s="10" t="s">
        <v>3113</v>
      </c>
      <c r="X116" s="55">
        <v>42782.01</v>
      </c>
      <c r="Y116" s="10" t="s">
        <v>3113</v>
      </c>
      <c r="Z116" s="10" t="s">
        <v>3113</v>
      </c>
      <c r="AA116" s="10" t="s">
        <v>3113</v>
      </c>
      <c r="AB116" s="10" t="s">
        <v>3113</v>
      </c>
      <c r="AC116" s="10" t="s">
        <v>3113</v>
      </c>
      <c r="AD116" s="55">
        <v>42782.01</v>
      </c>
      <c r="AE116" s="10" t="s">
        <v>3113</v>
      </c>
      <c r="AF116" s="10" t="s">
        <v>3113</v>
      </c>
      <c r="AG116" s="10" t="s">
        <v>3113</v>
      </c>
      <c r="AH116" s="10" t="s">
        <v>3113</v>
      </c>
      <c r="AI116" s="10" t="s">
        <v>3113</v>
      </c>
      <c r="AJ116" s="10" t="s">
        <v>3113</v>
      </c>
      <c r="AK116" s="10" t="s">
        <v>3113</v>
      </c>
    </row>
    <row r="117" spans="1:37" ht="57.75" customHeight="1">
      <c r="A117" s="10">
        <v>112</v>
      </c>
      <c r="B117" s="11" t="s">
        <v>1635</v>
      </c>
      <c r="C117" s="12" t="s">
        <v>3454</v>
      </c>
      <c r="D117" s="7" t="s">
        <v>3455</v>
      </c>
      <c r="E117" s="12" t="s">
        <v>4221</v>
      </c>
      <c r="F117" s="10" t="s">
        <v>1639</v>
      </c>
      <c r="G117" s="10" t="s">
        <v>3462</v>
      </c>
      <c r="H117" s="10" t="s">
        <v>3113</v>
      </c>
      <c r="I117" s="12" t="s">
        <v>1765</v>
      </c>
      <c r="J117" s="12" t="s">
        <v>4222</v>
      </c>
      <c r="L117" s="55">
        <v>74000</v>
      </c>
      <c r="M117" s="10">
        <v>1</v>
      </c>
      <c r="N117" s="55" t="s">
        <v>4223</v>
      </c>
      <c r="O117" s="12" t="s">
        <v>4224</v>
      </c>
      <c r="P117" s="56" t="s">
        <v>3113</v>
      </c>
      <c r="Q117" s="56" t="s">
        <v>3113</v>
      </c>
      <c r="R117" s="56" t="s">
        <v>3113</v>
      </c>
      <c r="S117" s="56" t="s">
        <v>3113</v>
      </c>
      <c r="T117" s="56" t="s">
        <v>3113</v>
      </c>
      <c r="U117" s="56" t="s">
        <v>3113</v>
      </c>
      <c r="V117" s="12" t="s">
        <v>3907</v>
      </c>
      <c r="W117" s="56" t="s">
        <v>3113</v>
      </c>
      <c r="X117" s="55" t="s">
        <v>4223</v>
      </c>
      <c r="Y117" s="56" t="s">
        <v>3113</v>
      </c>
      <c r="Z117" s="56" t="s">
        <v>3113</v>
      </c>
      <c r="AA117" s="56" t="s">
        <v>3113</v>
      </c>
      <c r="AB117" s="56" t="s">
        <v>3113</v>
      </c>
      <c r="AC117" s="56" t="s">
        <v>3113</v>
      </c>
      <c r="AD117" s="55" t="s">
        <v>4223</v>
      </c>
      <c r="AE117" s="56" t="s">
        <v>3113</v>
      </c>
      <c r="AF117" s="56" t="s">
        <v>3113</v>
      </c>
      <c r="AG117" s="56" t="s">
        <v>3113</v>
      </c>
      <c r="AH117" s="56" t="s">
        <v>3113</v>
      </c>
      <c r="AI117" s="56" t="s">
        <v>3113</v>
      </c>
      <c r="AJ117" s="56" t="s">
        <v>1136</v>
      </c>
      <c r="AK117" s="56" t="s">
        <v>3113</v>
      </c>
    </row>
    <row r="118" spans="1:37" ht="76.5">
      <c r="A118" s="10">
        <v>113</v>
      </c>
      <c r="B118" s="11" t="s">
        <v>1635</v>
      </c>
      <c r="C118" s="12" t="s">
        <v>3456</v>
      </c>
      <c r="D118" s="7" t="s">
        <v>3343</v>
      </c>
      <c r="E118" s="12" t="s">
        <v>4221</v>
      </c>
      <c r="F118" s="10" t="s">
        <v>1639</v>
      </c>
      <c r="G118" s="10" t="s">
        <v>3462</v>
      </c>
      <c r="H118" s="10" t="s">
        <v>3113</v>
      </c>
      <c r="I118" s="12" t="s">
        <v>1765</v>
      </c>
      <c r="J118" s="12" t="s">
        <v>4222</v>
      </c>
      <c r="K118" s="73"/>
      <c r="L118" s="55">
        <v>50000</v>
      </c>
      <c r="M118" s="10">
        <v>1</v>
      </c>
      <c r="N118" s="56" t="s">
        <v>3113</v>
      </c>
      <c r="O118" s="12" t="s">
        <v>4225</v>
      </c>
      <c r="P118" s="56" t="s">
        <v>3113</v>
      </c>
      <c r="Q118" s="56" t="s">
        <v>3113</v>
      </c>
      <c r="R118" s="56" t="s">
        <v>3113</v>
      </c>
      <c r="S118" s="56" t="s">
        <v>3113</v>
      </c>
      <c r="T118" s="56" t="s">
        <v>3113</v>
      </c>
      <c r="U118" s="56" t="s">
        <v>3113</v>
      </c>
      <c r="V118" s="12" t="s">
        <v>4226</v>
      </c>
      <c r="W118" s="56" t="s">
        <v>3113</v>
      </c>
      <c r="X118" s="56" t="s">
        <v>3113</v>
      </c>
      <c r="Y118" s="56" t="s">
        <v>3113</v>
      </c>
      <c r="Z118" s="56" t="s">
        <v>3113</v>
      </c>
      <c r="AA118" s="56" t="s">
        <v>3113</v>
      </c>
      <c r="AB118" s="56" t="s">
        <v>3113</v>
      </c>
      <c r="AC118" s="56" t="s">
        <v>3113</v>
      </c>
      <c r="AD118" s="56" t="s">
        <v>3113</v>
      </c>
      <c r="AE118" s="56" t="s">
        <v>3113</v>
      </c>
      <c r="AF118" s="56" t="s">
        <v>3113</v>
      </c>
      <c r="AG118" s="56" t="s">
        <v>3113</v>
      </c>
      <c r="AH118" s="56" t="s">
        <v>3113</v>
      </c>
      <c r="AI118" s="56" t="s">
        <v>3113</v>
      </c>
      <c r="AJ118" s="56"/>
      <c r="AK118" s="56"/>
    </row>
    <row r="119" spans="1:37" ht="54.75" customHeight="1">
      <c r="A119" s="10">
        <v>114</v>
      </c>
      <c r="B119" s="11" t="s">
        <v>1635</v>
      </c>
      <c r="C119" s="24" t="s">
        <v>3344</v>
      </c>
      <c r="D119" s="28" t="s">
        <v>3347</v>
      </c>
      <c r="E119" s="12" t="s">
        <v>1061</v>
      </c>
      <c r="F119" s="10" t="s">
        <v>1639</v>
      </c>
      <c r="G119" s="10" t="s">
        <v>3462</v>
      </c>
      <c r="H119" s="10" t="s">
        <v>3113</v>
      </c>
      <c r="I119" s="12" t="s">
        <v>1062</v>
      </c>
      <c r="J119" s="12" t="s">
        <v>4222</v>
      </c>
      <c r="L119" s="55">
        <v>12000</v>
      </c>
      <c r="M119" s="10">
        <v>1</v>
      </c>
      <c r="N119" s="55" t="s">
        <v>1063</v>
      </c>
      <c r="O119" s="12" t="s">
        <v>1066</v>
      </c>
      <c r="P119" s="56" t="s">
        <v>3113</v>
      </c>
      <c r="Q119" s="56" t="s">
        <v>3113</v>
      </c>
      <c r="R119" s="56" t="s">
        <v>3113</v>
      </c>
      <c r="S119" s="56" t="s">
        <v>3113</v>
      </c>
      <c r="T119" s="56" t="s">
        <v>3113</v>
      </c>
      <c r="U119" s="56" t="s">
        <v>3113</v>
      </c>
      <c r="V119" s="12" t="s">
        <v>3907</v>
      </c>
      <c r="W119" s="56" t="s">
        <v>3113</v>
      </c>
      <c r="X119" s="55" t="s">
        <v>1063</v>
      </c>
      <c r="Y119" s="56" t="s">
        <v>3113</v>
      </c>
      <c r="Z119" s="56" t="s">
        <v>3113</v>
      </c>
      <c r="AA119" s="56" t="s">
        <v>3113</v>
      </c>
      <c r="AB119" s="56" t="s">
        <v>3113</v>
      </c>
      <c r="AC119" s="56" t="s">
        <v>3113</v>
      </c>
      <c r="AD119" s="55" t="s">
        <v>1063</v>
      </c>
      <c r="AE119" s="56" t="s">
        <v>3113</v>
      </c>
      <c r="AF119" s="56" t="s">
        <v>3113</v>
      </c>
      <c r="AG119" s="56" t="s">
        <v>3113</v>
      </c>
      <c r="AH119" s="56" t="s">
        <v>3113</v>
      </c>
      <c r="AI119" s="56" t="s">
        <v>3113</v>
      </c>
      <c r="AJ119" s="56" t="s">
        <v>1136</v>
      </c>
      <c r="AK119" s="56" t="s">
        <v>3113</v>
      </c>
    </row>
    <row r="120" spans="1:37" ht="39" customHeight="1">
      <c r="A120" s="10">
        <v>115</v>
      </c>
      <c r="B120" s="11" t="s">
        <v>1635</v>
      </c>
      <c r="C120" s="24" t="s">
        <v>3345</v>
      </c>
      <c r="D120" s="28" t="s">
        <v>3348</v>
      </c>
      <c r="E120" s="12" t="s">
        <v>4221</v>
      </c>
      <c r="F120" s="10" t="s">
        <v>1639</v>
      </c>
      <c r="G120" s="10" t="s">
        <v>3462</v>
      </c>
      <c r="H120" s="10" t="s">
        <v>3113</v>
      </c>
      <c r="I120" s="12" t="s">
        <v>1062</v>
      </c>
      <c r="J120" s="12" t="s">
        <v>4222</v>
      </c>
      <c r="K120" s="12"/>
      <c r="L120" s="55">
        <v>13900</v>
      </c>
      <c r="M120" s="10">
        <v>1</v>
      </c>
      <c r="N120" s="55" t="s">
        <v>1064</v>
      </c>
      <c r="O120" s="12" t="s">
        <v>1065</v>
      </c>
      <c r="P120" s="56" t="s">
        <v>3113</v>
      </c>
      <c r="Q120" s="56" t="s">
        <v>3113</v>
      </c>
      <c r="R120" s="56" t="s">
        <v>3113</v>
      </c>
      <c r="S120" s="56" t="s">
        <v>3113</v>
      </c>
      <c r="T120" s="56" t="s">
        <v>3113</v>
      </c>
      <c r="U120" s="56" t="s">
        <v>3113</v>
      </c>
      <c r="V120" s="12" t="s">
        <v>3907</v>
      </c>
      <c r="W120" s="56" t="s">
        <v>3113</v>
      </c>
      <c r="X120" s="55" t="s">
        <v>1064</v>
      </c>
      <c r="Y120" s="56" t="s">
        <v>3113</v>
      </c>
      <c r="Z120" s="56" t="s">
        <v>3113</v>
      </c>
      <c r="AA120" s="56" t="s">
        <v>3113</v>
      </c>
      <c r="AB120" s="56" t="s">
        <v>3113</v>
      </c>
      <c r="AC120" s="56" t="s">
        <v>3113</v>
      </c>
      <c r="AD120" s="55" t="s">
        <v>1064</v>
      </c>
      <c r="AE120" s="56" t="s">
        <v>3113</v>
      </c>
      <c r="AF120" s="56" t="s">
        <v>3113</v>
      </c>
      <c r="AG120" s="56" t="s">
        <v>3113</v>
      </c>
      <c r="AH120" s="56" t="s">
        <v>3113</v>
      </c>
      <c r="AI120" s="56" t="s">
        <v>3113</v>
      </c>
      <c r="AJ120" s="56" t="s">
        <v>3118</v>
      </c>
      <c r="AK120" s="56">
        <v>2342.1</v>
      </c>
    </row>
    <row r="121" spans="1:37" ht="84" customHeight="1">
      <c r="A121" s="10">
        <v>116</v>
      </c>
      <c r="B121" s="11" t="s">
        <v>1635</v>
      </c>
      <c r="C121" s="24" t="s">
        <v>3346</v>
      </c>
      <c r="D121" s="28" t="s">
        <v>3349</v>
      </c>
      <c r="E121" s="12"/>
      <c r="F121" s="10" t="s">
        <v>1639</v>
      </c>
      <c r="G121" s="10" t="s">
        <v>3462</v>
      </c>
      <c r="H121" s="10" t="s">
        <v>3113</v>
      </c>
      <c r="I121" s="12" t="s">
        <v>1067</v>
      </c>
      <c r="J121" s="12"/>
      <c r="K121" s="12" t="s">
        <v>1068</v>
      </c>
      <c r="L121" s="55">
        <v>172131</v>
      </c>
      <c r="M121" s="10">
        <v>1</v>
      </c>
      <c r="N121" s="55">
        <v>114024.61</v>
      </c>
      <c r="O121" s="12" t="s">
        <v>1069</v>
      </c>
      <c r="P121" s="56" t="s">
        <v>3113</v>
      </c>
      <c r="Q121" s="56" t="s">
        <v>3113</v>
      </c>
      <c r="R121" s="56" t="s">
        <v>3113</v>
      </c>
      <c r="S121" s="56" t="s">
        <v>3113</v>
      </c>
      <c r="T121" s="56" t="s">
        <v>3113</v>
      </c>
      <c r="U121" s="56" t="s">
        <v>3113</v>
      </c>
      <c r="V121" s="12" t="s">
        <v>1070</v>
      </c>
      <c r="W121" s="56" t="s">
        <v>3113</v>
      </c>
      <c r="X121" s="55">
        <v>110746.57</v>
      </c>
      <c r="Y121" s="56">
        <v>3278.04</v>
      </c>
      <c r="Z121" s="56" t="s">
        <v>3113</v>
      </c>
      <c r="AA121" s="56" t="s">
        <v>3113</v>
      </c>
      <c r="AB121" s="56" t="s">
        <v>3113</v>
      </c>
      <c r="AC121" s="56" t="s">
        <v>3113</v>
      </c>
      <c r="AD121" s="55">
        <v>114024.61</v>
      </c>
      <c r="AE121" s="56" t="s">
        <v>3113</v>
      </c>
      <c r="AF121" s="56" t="s">
        <v>3113</v>
      </c>
      <c r="AG121" s="56" t="s">
        <v>3113</v>
      </c>
      <c r="AH121" s="56" t="s">
        <v>3113</v>
      </c>
      <c r="AI121" s="56" t="s">
        <v>3113</v>
      </c>
      <c r="AJ121" s="56" t="s">
        <v>1136</v>
      </c>
      <c r="AK121" s="56" t="s">
        <v>3113</v>
      </c>
    </row>
    <row r="122" spans="1:37" ht="60">
      <c r="A122" s="59">
        <v>117</v>
      </c>
      <c r="B122" s="11" t="s">
        <v>1635</v>
      </c>
      <c r="C122" s="12" t="s">
        <v>3350</v>
      </c>
      <c r="D122" s="7" t="s">
        <v>3351</v>
      </c>
      <c r="E122" s="12" t="s">
        <v>1071</v>
      </c>
      <c r="F122" s="10" t="s">
        <v>1639</v>
      </c>
      <c r="G122" s="10" t="s">
        <v>3462</v>
      </c>
      <c r="H122" s="10" t="s">
        <v>3113</v>
      </c>
      <c r="I122" s="12" t="s">
        <v>1072</v>
      </c>
      <c r="J122" s="12" t="s">
        <v>4790</v>
      </c>
      <c r="K122" s="12" t="s">
        <v>4791</v>
      </c>
      <c r="L122" s="55">
        <v>81967.21</v>
      </c>
      <c r="M122" s="10">
        <v>2</v>
      </c>
      <c r="N122" s="55">
        <v>150000</v>
      </c>
      <c r="O122" s="12" t="s">
        <v>1074</v>
      </c>
      <c r="P122" s="55">
        <v>150000</v>
      </c>
      <c r="Q122" s="12" t="s">
        <v>4792</v>
      </c>
      <c r="R122" s="55">
        <v>147010</v>
      </c>
      <c r="S122" s="12" t="s">
        <v>4793</v>
      </c>
      <c r="T122" s="56" t="s">
        <v>3113</v>
      </c>
      <c r="U122" s="56" t="s">
        <v>3113</v>
      </c>
      <c r="V122" s="12" t="s">
        <v>1073</v>
      </c>
      <c r="W122" s="56" t="s">
        <v>3113</v>
      </c>
      <c r="X122" s="55">
        <v>150000</v>
      </c>
      <c r="Y122" s="56" t="s">
        <v>3113</v>
      </c>
      <c r="Z122" s="56" t="s">
        <v>3113</v>
      </c>
      <c r="AA122" s="56" t="s">
        <v>3113</v>
      </c>
      <c r="AB122" s="56" t="s">
        <v>3113</v>
      </c>
      <c r="AC122" s="56" t="s">
        <v>3113</v>
      </c>
      <c r="AD122" s="55">
        <v>150000</v>
      </c>
      <c r="AE122" s="56" t="s">
        <v>3113</v>
      </c>
      <c r="AF122" s="56" t="s">
        <v>3113</v>
      </c>
      <c r="AG122" s="56" t="s">
        <v>3113</v>
      </c>
      <c r="AH122" s="56" t="s">
        <v>3113</v>
      </c>
      <c r="AI122" s="56" t="s">
        <v>3113</v>
      </c>
      <c r="AJ122" s="56" t="s">
        <v>3113</v>
      </c>
      <c r="AK122" s="56" t="s">
        <v>3113</v>
      </c>
    </row>
    <row r="123" spans="1:37" ht="72">
      <c r="A123" s="10">
        <v>118</v>
      </c>
      <c r="B123" s="11" t="s">
        <v>1635</v>
      </c>
      <c r="C123" s="12" t="s">
        <v>3352</v>
      </c>
      <c r="D123" s="4" t="s">
        <v>3353</v>
      </c>
      <c r="E123" s="12" t="s">
        <v>3894</v>
      </c>
      <c r="F123" s="10" t="s">
        <v>1640</v>
      </c>
      <c r="G123" s="10" t="s">
        <v>1642</v>
      </c>
      <c r="H123" s="12"/>
      <c r="I123" s="12" t="s">
        <v>1075</v>
      </c>
      <c r="J123" s="12" t="s">
        <v>1076</v>
      </c>
      <c r="K123" s="12" t="s">
        <v>3847</v>
      </c>
      <c r="L123" s="55">
        <v>25000</v>
      </c>
      <c r="M123" s="10">
        <v>1</v>
      </c>
      <c r="N123" s="55">
        <v>31720</v>
      </c>
      <c r="O123" s="12" t="s">
        <v>1077</v>
      </c>
      <c r="P123" s="56" t="s">
        <v>3113</v>
      </c>
      <c r="Q123" s="56" t="s">
        <v>3113</v>
      </c>
      <c r="R123" s="56" t="s">
        <v>3113</v>
      </c>
      <c r="S123" s="56" t="s">
        <v>3113</v>
      </c>
      <c r="T123" s="56" t="s">
        <v>3113</v>
      </c>
      <c r="U123" s="56" t="s">
        <v>3113</v>
      </c>
      <c r="V123" s="12" t="s">
        <v>1078</v>
      </c>
      <c r="W123" s="56" t="s">
        <v>3113</v>
      </c>
      <c r="X123" s="55">
        <v>6344</v>
      </c>
      <c r="Y123" s="55">
        <v>6344</v>
      </c>
      <c r="Z123" s="55">
        <v>6344</v>
      </c>
      <c r="AA123" s="55">
        <v>6344</v>
      </c>
      <c r="AB123" s="55">
        <v>6344</v>
      </c>
      <c r="AC123" s="56" t="s">
        <v>3113</v>
      </c>
      <c r="AD123" s="55">
        <v>31720</v>
      </c>
      <c r="AE123" s="56" t="s">
        <v>3113</v>
      </c>
      <c r="AF123" s="56" t="s">
        <v>3113</v>
      </c>
      <c r="AG123" s="56" t="s">
        <v>3113</v>
      </c>
      <c r="AH123" s="56" t="s">
        <v>3113</v>
      </c>
      <c r="AI123" s="56" t="s">
        <v>3113</v>
      </c>
      <c r="AJ123" s="56" t="s">
        <v>1136</v>
      </c>
      <c r="AK123" s="56" t="s">
        <v>3113</v>
      </c>
    </row>
    <row r="124" spans="1:37" ht="129.75" customHeight="1">
      <c r="A124" s="10">
        <v>119</v>
      </c>
      <c r="B124" s="11" t="s">
        <v>4260</v>
      </c>
      <c r="C124" s="12" t="s">
        <v>3354</v>
      </c>
      <c r="D124" s="2" t="s">
        <v>3355</v>
      </c>
      <c r="E124" s="12" t="s">
        <v>1079</v>
      </c>
      <c r="F124" s="10" t="s">
        <v>1640</v>
      </c>
      <c r="G124" s="10" t="s">
        <v>1642</v>
      </c>
      <c r="H124" s="12"/>
      <c r="I124" s="12" t="s">
        <v>1080</v>
      </c>
      <c r="J124" s="12" t="s">
        <v>1081</v>
      </c>
      <c r="K124" s="12"/>
      <c r="L124" s="55">
        <v>1482099.9</v>
      </c>
      <c r="M124" s="10">
        <v>6</v>
      </c>
      <c r="N124" s="56" t="s">
        <v>3113</v>
      </c>
      <c r="O124" s="12" t="s">
        <v>1785</v>
      </c>
      <c r="P124" s="55">
        <v>2172576</v>
      </c>
      <c r="Q124" s="12" t="s">
        <v>3102</v>
      </c>
      <c r="R124" s="55">
        <v>1096410.34</v>
      </c>
      <c r="S124" s="12" t="s">
        <v>3103</v>
      </c>
      <c r="T124" s="10" t="s">
        <v>2152</v>
      </c>
      <c r="U124" s="10" t="s">
        <v>2153</v>
      </c>
      <c r="V124" s="56" t="s">
        <v>3113</v>
      </c>
      <c r="W124" s="56" t="s">
        <v>3113</v>
      </c>
      <c r="X124" s="56" t="s">
        <v>3113</v>
      </c>
      <c r="Y124" s="56" t="s">
        <v>3113</v>
      </c>
      <c r="Z124" s="56" t="s">
        <v>3113</v>
      </c>
      <c r="AA124" s="56" t="s">
        <v>3113</v>
      </c>
      <c r="AB124" s="56" t="s">
        <v>3113</v>
      </c>
      <c r="AC124" s="56" t="s">
        <v>3113</v>
      </c>
      <c r="AD124" s="56" t="s">
        <v>3113</v>
      </c>
      <c r="AE124" s="56" t="s">
        <v>3113</v>
      </c>
      <c r="AF124" s="56" t="s">
        <v>3113</v>
      </c>
      <c r="AG124" s="56" t="s">
        <v>3113</v>
      </c>
      <c r="AH124" s="56" t="s">
        <v>3113</v>
      </c>
      <c r="AI124" s="56" t="s">
        <v>3113</v>
      </c>
      <c r="AJ124" s="56" t="s">
        <v>3113</v>
      </c>
      <c r="AK124" s="56" t="s">
        <v>3113</v>
      </c>
    </row>
    <row r="125" spans="1:37" ht="65.25" customHeight="1">
      <c r="A125" s="10">
        <v>120</v>
      </c>
      <c r="B125" s="11" t="s">
        <v>4260</v>
      </c>
      <c r="C125" s="24" t="s">
        <v>3356</v>
      </c>
      <c r="D125" s="28" t="s">
        <v>3359</v>
      </c>
      <c r="E125" s="12" t="s">
        <v>2964</v>
      </c>
      <c r="F125" s="10" t="s">
        <v>1640</v>
      </c>
      <c r="G125" s="10" t="s">
        <v>1642</v>
      </c>
      <c r="H125" s="12"/>
      <c r="I125" s="12" t="s">
        <v>1583</v>
      </c>
      <c r="J125" s="12" t="s">
        <v>2965</v>
      </c>
      <c r="K125" s="12"/>
      <c r="L125" s="55">
        <v>1063811.04</v>
      </c>
      <c r="M125" s="56" t="s">
        <v>3113</v>
      </c>
      <c r="N125" s="56" t="s">
        <v>3113</v>
      </c>
      <c r="O125" s="12" t="s">
        <v>1785</v>
      </c>
      <c r="P125" s="56" t="s">
        <v>3113</v>
      </c>
      <c r="Q125" s="56" t="s">
        <v>3113</v>
      </c>
      <c r="R125" s="56" t="s">
        <v>3113</v>
      </c>
      <c r="S125" s="56" t="s">
        <v>3113</v>
      </c>
      <c r="T125" s="56" t="s">
        <v>3113</v>
      </c>
      <c r="U125" s="56" t="s">
        <v>3113</v>
      </c>
      <c r="V125" s="12" t="s">
        <v>1785</v>
      </c>
      <c r="W125" s="56" t="s">
        <v>3113</v>
      </c>
      <c r="X125" s="56" t="s">
        <v>3113</v>
      </c>
      <c r="Y125" s="56" t="s">
        <v>3113</v>
      </c>
      <c r="Z125" s="56" t="s">
        <v>3113</v>
      </c>
      <c r="AA125" s="56" t="s">
        <v>3113</v>
      </c>
      <c r="AB125" s="56" t="s">
        <v>3113</v>
      </c>
      <c r="AC125" s="56" t="s">
        <v>3113</v>
      </c>
      <c r="AD125" s="12" t="s">
        <v>1785</v>
      </c>
      <c r="AE125" s="56" t="s">
        <v>3113</v>
      </c>
      <c r="AF125" s="56" t="s">
        <v>3113</v>
      </c>
      <c r="AG125" s="56" t="s">
        <v>3113</v>
      </c>
      <c r="AH125" s="56" t="s">
        <v>3113</v>
      </c>
      <c r="AI125" s="56" t="s">
        <v>3113</v>
      </c>
      <c r="AJ125" s="56" t="s">
        <v>3113</v>
      </c>
      <c r="AK125" s="56" t="s">
        <v>3113</v>
      </c>
    </row>
    <row r="126" spans="1:37" ht="108">
      <c r="A126" s="10">
        <v>121</v>
      </c>
      <c r="B126" s="11" t="s">
        <v>4260</v>
      </c>
      <c r="C126" s="24" t="s">
        <v>3357</v>
      </c>
      <c r="D126" s="28" t="s">
        <v>3360</v>
      </c>
      <c r="E126" s="12" t="s">
        <v>4844</v>
      </c>
      <c r="F126" s="10" t="s">
        <v>1640</v>
      </c>
      <c r="G126" s="10" t="s">
        <v>3462</v>
      </c>
      <c r="H126" s="10" t="s">
        <v>3113</v>
      </c>
      <c r="I126" s="12" t="s">
        <v>4845</v>
      </c>
      <c r="J126" s="12" t="s">
        <v>4846</v>
      </c>
      <c r="K126" s="12" t="s">
        <v>4847</v>
      </c>
      <c r="L126" s="55">
        <v>15345</v>
      </c>
      <c r="M126" s="10">
        <v>1</v>
      </c>
      <c r="N126" s="56" t="s">
        <v>3113</v>
      </c>
      <c r="O126" s="12" t="s">
        <v>1785</v>
      </c>
      <c r="P126" s="55">
        <v>28858758.12</v>
      </c>
      <c r="Q126" s="12" t="s">
        <v>4848</v>
      </c>
      <c r="R126" s="56" t="s">
        <v>3113</v>
      </c>
      <c r="S126" s="56" t="s">
        <v>3113</v>
      </c>
      <c r="T126" s="56" t="s">
        <v>3113</v>
      </c>
      <c r="U126" s="56" t="s">
        <v>3113</v>
      </c>
      <c r="V126" s="12" t="s">
        <v>1785</v>
      </c>
      <c r="W126" s="56" t="s">
        <v>3113</v>
      </c>
      <c r="X126" s="56" t="s">
        <v>3113</v>
      </c>
      <c r="Y126" s="56" t="s">
        <v>3113</v>
      </c>
      <c r="Z126" s="56" t="s">
        <v>3113</v>
      </c>
      <c r="AA126" s="56" t="s">
        <v>3113</v>
      </c>
      <c r="AB126" s="56" t="s">
        <v>3113</v>
      </c>
      <c r="AC126" s="56" t="s">
        <v>3113</v>
      </c>
      <c r="AD126" s="12" t="s">
        <v>1785</v>
      </c>
      <c r="AE126" s="56" t="s">
        <v>3113</v>
      </c>
      <c r="AF126" s="56" t="s">
        <v>3113</v>
      </c>
      <c r="AG126" s="56" t="s">
        <v>3113</v>
      </c>
      <c r="AH126" s="56" t="s">
        <v>3113</v>
      </c>
      <c r="AI126" s="56" t="s">
        <v>3113</v>
      </c>
      <c r="AJ126" s="56" t="s">
        <v>3113</v>
      </c>
      <c r="AK126" s="56" t="s">
        <v>3113</v>
      </c>
    </row>
    <row r="127" spans="1:37" ht="96">
      <c r="A127" s="10">
        <v>122</v>
      </c>
      <c r="B127" s="11" t="s">
        <v>4260</v>
      </c>
      <c r="C127" s="24" t="s">
        <v>3358</v>
      </c>
      <c r="D127" s="24" t="s">
        <v>3361</v>
      </c>
      <c r="E127" s="12" t="s">
        <v>4849</v>
      </c>
      <c r="F127" s="10" t="s">
        <v>1639</v>
      </c>
      <c r="G127" s="10" t="s">
        <v>3462</v>
      </c>
      <c r="H127" s="10" t="s">
        <v>3113</v>
      </c>
      <c r="I127" s="12" t="s">
        <v>2159</v>
      </c>
      <c r="J127" s="12"/>
      <c r="K127" s="12" t="s">
        <v>4850</v>
      </c>
      <c r="L127" s="55">
        <v>487705</v>
      </c>
      <c r="M127" s="10">
        <v>1</v>
      </c>
      <c r="N127" s="55">
        <v>633955.92</v>
      </c>
      <c r="O127" s="12" t="s">
        <v>4851</v>
      </c>
      <c r="P127" s="56" t="s">
        <v>3113</v>
      </c>
      <c r="Q127" s="56" t="s">
        <v>3113</v>
      </c>
      <c r="R127" s="56" t="s">
        <v>3113</v>
      </c>
      <c r="S127" s="56" t="s">
        <v>3113</v>
      </c>
      <c r="T127" s="56" t="s">
        <v>3113</v>
      </c>
      <c r="U127" s="56" t="s">
        <v>3113</v>
      </c>
      <c r="V127" s="12" t="s">
        <v>4852</v>
      </c>
      <c r="W127" s="56" t="s">
        <v>3113</v>
      </c>
      <c r="X127" s="55">
        <v>633955.92</v>
      </c>
      <c r="Y127" s="56" t="s">
        <v>3113</v>
      </c>
      <c r="Z127" s="56" t="s">
        <v>3113</v>
      </c>
      <c r="AA127" s="56" t="s">
        <v>3113</v>
      </c>
      <c r="AB127" s="56" t="s">
        <v>3113</v>
      </c>
      <c r="AC127" s="56" t="s">
        <v>3113</v>
      </c>
      <c r="AD127" s="55">
        <v>633955.92</v>
      </c>
      <c r="AE127" s="56" t="s">
        <v>3113</v>
      </c>
      <c r="AF127" s="56" t="s">
        <v>3113</v>
      </c>
      <c r="AG127" s="56" t="s">
        <v>3113</v>
      </c>
      <c r="AH127" s="56" t="s">
        <v>3113</v>
      </c>
      <c r="AI127" s="56" t="s">
        <v>3113</v>
      </c>
      <c r="AJ127" s="56" t="s">
        <v>1141</v>
      </c>
      <c r="AK127" s="56" t="s">
        <v>3113</v>
      </c>
    </row>
    <row r="128" spans="1:37" ht="50.25" customHeight="1">
      <c r="A128" s="10">
        <v>123</v>
      </c>
      <c r="B128" s="11" t="s">
        <v>4260</v>
      </c>
      <c r="C128" s="12" t="s">
        <v>3362</v>
      </c>
      <c r="D128" s="3" t="s">
        <v>3363</v>
      </c>
      <c r="E128" s="12" t="s">
        <v>2197</v>
      </c>
      <c r="F128" s="10" t="s">
        <v>1640</v>
      </c>
      <c r="G128" s="10" t="s">
        <v>1642</v>
      </c>
      <c r="H128" s="12"/>
      <c r="I128" s="12" t="s">
        <v>2159</v>
      </c>
      <c r="J128" s="12" t="s">
        <v>4853</v>
      </c>
      <c r="K128" s="12" t="s">
        <v>4854</v>
      </c>
      <c r="L128" s="55">
        <v>221311.47</v>
      </c>
      <c r="M128" s="10">
        <v>3</v>
      </c>
      <c r="N128" s="55">
        <v>269620</v>
      </c>
      <c r="O128" s="12" t="s">
        <v>4855</v>
      </c>
      <c r="P128" s="55">
        <v>337376.91</v>
      </c>
      <c r="Q128" s="12" t="s">
        <v>4856</v>
      </c>
      <c r="R128" s="55">
        <v>269620</v>
      </c>
      <c r="S128" s="12" t="s">
        <v>4857</v>
      </c>
      <c r="T128" s="56" t="s">
        <v>3113</v>
      </c>
      <c r="U128" s="56" t="s">
        <v>3113</v>
      </c>
      <c r="V128" s="12" t="s">
        <v>3442</v>
      </c>
      <c r="W128" s="56" t="s">
        <v>3113</v>
      </c>
      <c r="X128" s="55">
        <v>269620</v>
      </c>
      <c r="Y128" s="56" t="s">
        <v>3113</v>
      </c>
      <c r="Z128" s="56" t="s">
        <v>3113</v>
      </c>
      <c r="AA128" s="56" t="s">
        <v>3113</v>
      </c>
      <c r="AB128" s="56" t="s">
        <v>3113</v>
      </c>
      <c r="AC128" s="56" t="s">
        <v>3113</v>
      </c>
      <c r="AD128" s="55">
        <v>269620</v>
      </c>
      <c r="AE128" s="56" t="s">
        <v>3113</v>
      </c>
      <c r="AF128" s="56" t="s">
        <v>3113</v>
      </c>
      <c r="AG128" s="56" t="s">
        <v>3113</v>
      </c>
      <c r="AH128" s="56" t="s">
        <v>3113</v>
      </c>
      <c r="AI128" s="56" t="s">
        <v>3113</v>
      </c>
      <c r="AJ128" s="56" t="s">
        <v>1141</v>
      </c>
      <c r="AK128" s="56" t="s">
        <v>3113</v>
      </c>
    </row>
    <row r="129" spans="1:37" ht="84">
      <c r="A129" s="10">
        <v>124</v>
      </c>
      <c r="B129" s="11" t="s">
        <v>4260</v>
      </c>
      <c r="C129" s="29" t="s">
        <v>3364</v>
      </c>
      <c r="D129" s="3" t="s">
        <v>1680</v>
      </c>
      <c r="E129" s="12" t="s">
        <v>3906</v>
      </c>
      <c r="F129" s="10" t="s">
        <v>1640</v>
      </c>
      <c r="G129" s="10" t="s">
        <v>1642</v>
      </c>
      <c r="H129" s="12"/>
      <c r="I129" s="12" t="s">
        <v>3902</v>
      </c>
      <c r="J129" s="12" t="s">
        <v>4858</v>
      </c>
      <c r="K129" s="12" t="s">
        <v>4859</v>
      </c>
      <c r="L129" s="55">
        <v>118900</v>
      </c>
      <c r="M129" s="10">
        <v>1</v>
      </c>
      <c r="N129" s="55">
        <v>126887.38</v>
      </c>
      <c r="O129" s="12" t="s">
        <v>4860</v>
      </c>
      <c r="P129" s="56" t="s">
        <v>3113</v>
      </c>
      <c r="Q129" s="56" t="s">
        <v>3113</v>
      </c>
      <c r="R129" s="56" t="s">
        <v>3113</v>
      </c>
      <c r="S129" s="56" t="s">
        <v>3113</v>
      </c>
      <c r="T129" s="56" t="s">
        <v>3113</v>
      </c>
      <c r="U129" s="56" t="s">
        <v>3113</v>
      </c>
      <c r="V129" s="12" t="s">
        <v>2198</v>
      </c>
      <c r="W129" s="56" t="s">
        <v>3113</v>
      </c>
      <c r="X129" s="55">
        <v>126887.38</v>
      </c>
      <c r="Y129" s="56" t="s">
        <v>3113</v>
      </c>
      <c r="Z129" s="56" t="s">
        <v>3113</v>
      </c>
      <c r="AA129" s="56" t="s">
        <v>3113</v>
      </c>
      <c r="AB129" s="56" t="s">
        <v>3113</v>
      </c>
      <c r="AC129" s="56" t="s">
        <v>3113</v>
      </c>
      <c r="AD129" s="55">
        <v>126887.38</v>
      </c>
      <c r="AE129" s="56" t="s">
        <v>3113</v>
      </c>
      <c r="AF129" s="56" t="s">
        <v>3113</v>
      </c>
      <c r="AG129" s="56" t="s">
        <v>3113</v>
      </c>
      <c r="AH129" s="56" t="s">
        <v>3113</v>
      </c>
      <c r="AI129" s="56" t="s">
        <v>3113</v>
      </c>
      <c r="AJ129" s="56" t="s">
        <v>1141</v>
      </c>
      <c r="AK129" s="56" t="s">
        <v>3113</v>
      </c>
    </row>
    <row r="130" spans="1:37" ht="78" customHeight="1">
      <c r="A130" s="10">
        <v>125</v>
      </c>
      <c r="B130" s="11"/>
      <c r="C130" s="12" t="s">
        <v>1681</v>
      </c>
      <c r="D130" s="3" t="s">
        <v>1682</v>
      </c>
      <c r="E130" s="12" t="s">
        <v>4861</v>
      </c>
      <c r="F130" s="10" t="s">
        <v>1639</v>
      </c>
      <c r="G130" s="10" t="s">
        <v>1642</v>
      </c>
      <c r="H130" s="12"/>
      <c r="I130" s="12" t="s">
        <v>1072</v>
      </c>
      <c r="J130" s="12" t="s">
        <v>4862</v>
      </c>
      <c r="K130" s="12" t="s">
        <v>4863</v>
      </c>
      <c r="L130" s="55">
        <v>2023400</v>
      </c>
      <c r="M130" s="10">
        <v>1</v>
      </c>
      <c r="N130" s="55">
        <v>293776.42</v>
      </c>
      <c r="O130" s="12" t="s">
        <v>4864</v>
      </c>
      <c r="P130" s="56" t="s">
        <v>3113</v>
      </c>
      <c r="Q130" s="56" t="s">
        <v>3113</v>
      </c>
      <c r="R130" s="56" t="s">
        <v>3113</v>
      </c>
      <c r="S130" s="56" t="s">
        <v>3113</v>
      </c>
      <c r="T130" s="56" t="s">
        <v>3113</v>
      </c>
      <c r="U130" s="56" t="s">
        <v>3113</v>
      </c>
      <c r="V130" s="12" t="s">
        <v>3341</v>
      </c>
      <c r="W130" s="56" t="s">
        <v>3113</v>
      </c>
      <c r="X130" s="56" t="s">
        <v>3113</v>
      </c>
      <c r="Y130" s="55">
        <v>293776.42</v>
      </c>
      <c r="Z130" s="56" t="s">
        <v>3113</v>
      </c>
      <c r="AA130" s="56" t="s">
        <v>3113</v>
      </c>
      <c r="AB130" s="56" t="s">
        <v>3113</v>
      </c>
      <c r="AC130" s="56" t="s">
        <v>3113</v>
      </c>
      <c r="AD130" s="56" t="s">
        <v>3113</v>
      </c>
      <c r="AE130" s="55">
        <v>293776.42</v>
      </c>
      <c r="AF130" s="56" t="s">
        <v>3113</v>
      </c>
      <c r="AG130" s="56" t="s">
        <v>3113</v>
      </c>
      <c r="AH130" s="56" t="s">
        <v>3113</v>
      </c>
      <c r="AI130" s="56" t="s">
        <v>3113</v>
      </c>
      <c r="AJ130" s="56" t="s">
        <v>1136</v>
      </c>
      <c r="AK130" s="56" t="s">
        <v>3113</v>
      </c>
    </row>
    <row r="131" spans="1:37" ht="60">
      <c r="A131" s="10">
        <v>126</v>
      </c>
      <c r="B131" s="11" t="s">
        <v>1635</v>
      </c>
      <c r="C131" s="12" t="s">
        <v>3371</v>
      </c>
      <c r="D131" s="3" t="s">
        <v>1683</v>
      </c>
      <c r="E131" s="12" t="s">
        <v>4865</v>
      </c>
      <c r="F131" s="10" t="s">
        <v>1639</v>
      </c>
      <c r="G131" s="10" t="s">
        <v>1642</v>
      </c>
      <c r="H131" s="12"/>
      <c r="I131" s="12" t="s">
        <v>2198</v>
      </c>
      <c r="J131" s="12" t="s">
        <v>4866</v>
      </c>
      <c r="K131" s="12"/>
      <c r="L131" s="55">
        <v>95384.07</v>
      </c>
      <c r="M131" s="10">
        <v>1</v>
      </c>
      <c r="N131" s="56" t="s">
        <v>3113</v>
      </c>
      <c r="O131" s="12" t="s">
        <v>1785</v>
      </c>
      <c r="P131" s="56" t="s">
        <v>3113</v>
      </c>
      <c r="Q131" s="56" t="s">
        <v>3113</v>
      </c>
      <c r="R131" s="56" t="s">
        <v>3113</v>
      </c>
      <c r="S131" s="56" t="s">
        <v>3113</v>
      </c>
      <c r="T131" s="56" t="s">
        <v>3113</v>
      </c>
      <c r="U131" s="56" t="s">
        <v>3113</v>
      </c>
      <c r="V131" s="12" t="s">
        <v>1785</v>
      </c>
      <c r="W131" s="56" t="s">
        <v>3113</v>
      </c>
      <c r="X131" s="56" t="s">
        <v>3113</v>
      </c>
      <c r="Y131" s="56" t="s">
        <v>3113</v>
      </c>
      <c r="Z131" s="56" t="s">
        <v>3113</v>
      </c>
      <c r="AA131" s="56" t="s">
        <v>3113</v>
      </c>
      <c r="AB131" s="56" t="s">
        <v>3113</v>
      </c>
      <c r="AC131" s="56" t="s">
        <v>3113</v>
      </c>
      <c r="AD131" s="56" t="s">
        <v>3113</v>
      </c>
      <c r="AE131" s="56" t="s">
        <v>3113</v>
      </c>
      <c r="AF131" s="56" t="s">
        <v>3113</v>
      </c>
      <c r="AG131" s="56" t="s">
        <v>3113</v>
      </c>
      <c r="AH131" s="56" t="s">
        <v>3113</v>
      </c>
      <c r="AI131" s="56" t="s">
        <v>3113</v>
      </c>
      <c r="AJ131" s="56" t="s">
        <v>3113</v>
      </c>
      <c r="AK131" s="56" t="s">
        <v>3113</v>
      </c>
    </row>
    <row r="132" spans="1:37" ht="204">
      <c r="A132" s="10">
        <v>127</v>
      </c>
      <c r="B132" s="11" t="s">
        <v>1635</v>
      </c>
      <c r="C132" s="12" t="s">
        <v>3372</v>
      </c>
      <c r="D132" s="3" t="s">
        <v>3504</v>
      </c>
      <c r="E132" s="12" t="s">
        <v>4867</v>
      </c>
      <c r="F132" s="10" t="s">
        <v>1640</v>
      </c>
      <c r="G132" s="10" t="s">
        <v>1642</v>
      </c>
      <c r="H132" s="12"/>
      <c r="I132" s="12" t="s">
        <v>4868</v>
      </c>
      <c r="J132" s="12" t="s">
        <v>4869</v>
      </c>
      <c r="K132" s="12"/>
      <c r="L132" s="55">
        <v>82000</v>
      </c>
      <c r="M132" s="56" t="s">
        <v>3113</v>
      </c>
      <c r="N132" s="56" t="s">
        <v>3113</v>
      </c>
      <c r="O132" s="12" t="s">
        <v>3127</v>
      </c>
      <c r="P132" s="56" t="s">
        <v>3113</v>
      </c>
      <c r="Q132" s="56" t="s">
        <v>3113</v>
      </c>
      <c r="R132" s="56" t="s">
        <v>3113</v>
      </c>
      <c r="S132" s="56" t="s">
        <v>3113</v>
      </c>
      <c r="T132" s="56" t="s">
        <v>3113</v>
      </c>
      <c r="U132" s="56" t="s">
        <v>3113</v>
      </c>
      <c r="V132" s="12" t="s">
        <v>3127</v>
      </c>
      <c r="W132" s="56" t="s">
        <v>3113</v>
      </c>
      <c r="X132" s="56" t="s">
        <v>3113</v>
      </c>
      <c r="Y132" s="56" t="s">
        <v>3113</v>
      </c>
      <c r="Z132" s="56" t="s">
        <v>3113</v>
      </c>
      <c r="AA132" s="56" t="s">
        <v>3113</v>
      </c>
      <c r="AB132" s="56" t="s">
        <v>3113</v>
      </c>
      <c r="AC132" s="56" t="s">
        <v>3113</v>
      </c>
      <c r="AD132" s="56" t="s">
        <v>3113</v>
      </c>
      <c r="AE132" s="56" t="s">
        <v>3113</v>
      </c>
      <c r="AF132" s="56" t="s">
        <v>3113</v>
      </c>
      <c r="AG132" s="56" t="s">
        <v>3113</v>
      </c>
      <c r="AH132" s="56" t="s">
        <v>3113</v>
      </c>
      <c r="AI132" s="56" t="s">
        <v>3113</v>
      </c>
      <c r="AJ132" s="56" t="s">
        <v>3113</v>
      </c>
      <c r="AK132" s="56" t="s">
        <v>3113</v>
      </c>
    </row>
    <row r="133" spans="1:37" ht="60" customHeight="1">
      <c r="A133" s="10">
        <v>128</v>
      </c>
      <c r="B133" s="11" t="s">
        <v>1635</v>
      </c>
      <c r="C133" s="12" t="s">
        <v>3505</v>
      </c>
      <c r="D133" s="4" t="s">
        <v>3507</v>
      </c>
      <c r="E133" s="12" t="s">
        <v>2165</v>
      </c>
      <c r="F133" s="10" t="s">
        <v>1640</v>
      </c>
      <c r="G133" s="10" t="s">
        <v>1642</v>
      </c>
      <c r="H133" s="12"/>
      <c r="I133" s="12" t="s">
        <v>4868</v>
      </c>
      <c r="J133" s="12" t="s">
        <v>4870</v>
      </c>
      <c r="K133" s="12" t="s">
        <v>3060</v>
      </c>
      <c r="L133" s="55">
        <v>205000</v>
      </c>
      <c r="M133" s="10">
        <v>1</v>
      </c>
      <c r="N133" s="55">
        <v>251320</v>
      </c>
      <c r="O133" s="12" t="s">
        <v>4871</v>
      </c>
      <c r="P133" s="56" t="s">
        <v>3113</v>
      </c>
      <c r="Q133" s="56" t="s">
        <v>3113</v>
      </c>
      <c r="R133" s="56" t="s">
        <v>3113</v>
      </c>
      <c r="S133" s="56" t="s">
        <v>3113</v>
      </c>
      <c r="T133" s="56" t="s">
        <v>3113</v>
      </c>
      <c r="U133" s="56" t="s">
        <v>3113</v>
      </c>
      <c r="V133" s="12" t="s">
        <v>4872</v>
      </c>
      <c r="W133" s="56" t="s">
        <v>3113</v>
      </c>
      <c r="X133" s="55">
        <v>251320</v>
      </c>
      <c r="Y133" s="56" t="s">
        <v>3113</v>
      </c>
      <c r="Z133" s="56" t="s">
        <v>3113</v>
      </c>
      <c r="AA133" s="56" t="s">
        <v>3113</v>
      </c>
      <c r="AB133" s="56" t="s">
        <v>3113</v>
      </c>
      <c r="AC133" s="56" t="s">
        <v>3113</v>
      </c>
      <c r="AD133" s="55">
        <v>251320</v>
      </c>
      <c r="AE133" s="56" t="s">
        <v>3113</v>
      </c>
      <c r="AF133" s="56" t="s">
        <v>3113</v>
      </c>
      <c r="AG133" s="56" t="s">
        <v>3113</v>
      </c>
      <c r="AH133" s="56" t="s">
        <v>3113</v>
      </c>
      <c r="AI133" s="56" t="s">
        <v>3113</v>
      </c>
      <c r="AJ133" s="56" t="s">
        <v>1136</v>
      </c>
      <c r="AK133" s="56" t="s">
        <v>3113</v>
      </c>
    </row>
    <row r="134" spans="1:37" ht="48">
      <c r="A134" s="10">
        <v>129</v>
      </c>
      <c r="B134" s="11" t="s">
        <v>1635</v>
      </c>
      <c r="C134" s="12" t="s">
        <v>3508</v>
      </c>
      <c r="D134" s="2" t="s">
        <v>3509</v>
      </c>
      <c r="E134" s="12" t="s">
        <v>4873</v>
      </c>
      <c r="F134" s="10" t="s">
        <v>1640</v>
      </c>
      <c r="G134" s="10" t="s">
        <v>1642</v>
      </c>
      <c r="H134" s="12" t="s">
        <v>3848</v>
      </c>
      <c r="I134" s="12" t="s">
        <v>1596</v>
      </c>
      <c r="J134" s="12" t="s">
        <v>4874</v>
      </c>
      <c r="K134" s="12" t="s">
        <v>3060</v>
      </c>
      <c r="L134" s="55">
        <v>311475.41</v>
      </c>
      <c r="M134" s="10">
        <v>4</v>
      </c>
      <c r="N134" s="55">
        <v>327152.5</v>
      </c>
      <c r="O134" s="12" t="s">
        <v>4875</v>
      </c>
      <c r="P134" s="55">
        <v>459134.55</v>
      </c>
      <c r="Q134" s="12" t="s">
        <v>3849</v>
      </c>
      <c r="R134" s="55">
        <v>327152.5</v>
      </c>
      <c r="S134" s="12" t="s">
        <v>3850</v>
      </c>
      <c r="T134" s="10" t="s">
        <v>2151</v>
      </c>
      <c r="U134" s="56" t="s">
        <v>3113</v>
      </c>
      <c r="V134" s="12" t="s">
        <v>2338</v>
      </c>
      <c r="W134" s="56" t="s">
        <v>3113</v>
      </c>
      <c r="X134" s="55">
        <v>327152.5</v>
      </c>
      <c r="Y134" s="56" t="s">
        <v>3113</v>
      </c>
      <c r="Z134" s="56" t="s">
        <v>3113</v>
      </c>
      <c r="AA134" s="56" t="s">
        <v>3113</v>
      </c>
      <c r="AB134" s="56" t="s">
        <v>3113</v>
      </c>
      <c r="AC134" s="56" t="s">
        <v>3113</v>
      </c>
      <c r="AD134" s="55">
        <v>327152.5</v>
      </c>
      <c r="AE134" s="56" t="s">
        <v>3113</v>
      </c>
      <c r="AF134" s="56" t="s">
        <v>3113</v>
      </c>
      <c r="AG134" s="56" t="s">
        <v>3113</v>
      </c>
      <c r="AH134" s="56" t="s">
        <v>3113</v>
      </c>
      <c r="AI134" s="56" t="s">
        <v>3113</v>
      </c>
      <c r="AJ134" s="56" t="s">
        <v>1136</v>
      </c>
      <c r="AK134" s="56" t="s">
        <v>3113</v>
      </c>
    </row>
    <row r="135" spans="1:37" ht="62.25" customHeight="1">
      <c r="A135" s="10">
        <v>130</v>
      </c>
      <c r="B135" s="11" t="s">
        <v>1635</v>
      </c>
      <c r="C135" s="12" t="s">
        <v>3510</v>
      </c>
      <c r="D135" s="4" t="s">
        <v>3511</v>
      </c>
      <c r="E135" s="12" t="s">
        <v>4876</v>
      </c>
      <c r="F135" s="10" t="s">
        <v>1640</v>
      </c>
      <c r="G135" s="10" t="s">
        <v>3100</v>
      </c>
      <c r="H135" s="10" t="s">
        <v>3113</v>
      </c>
      <c r="I135" s="12" t="s">
        <v>3071</v>
      </c>
      <c r="J135" s="12"/>
      <c r="K135" s="12" t="s">
        <v>1598</v>
      </c>
      <c r="L135" s="55">
        <v>16000</v>
      </c>
      <c r="M135" s="10">
        <v>2</v>
      </c>
      <c r="N135" s="55">
        <v>11895</v>
      </c>
      <c r="O135" s="12" t="s">
        <v>4877</v>
      </c>
      <c r="P135" s="55">
        <v>14640</v>
      </c>
      <c r="Q135" s="12" t="s">
        <v>3851</v>
      </c>
      <c r="R135" s="55">
        <v>11895</v>
      </c>
      <c r="S135" s="12" t="s">
        <v>3852</v>
      </c>
      <c r="T135" s="56" t="s">
        <v>3113</v>
      </c>
      <c r="U135" s="56" t="s">
        <v>3113</v>
      </c>
      <c r="V135" s="12" t="s">
        <v>4878</v>
      </c>
      <c r="W135" s="56" t="s">
        <v>3113</v>
      </c>
      <c r="X135" s="55">
        <v>11895</v>
      </c>
      <c r="Y135" s="56" t="s">
        <v>3113</v>
      </c>
      <c r="Z135" s="56" t="s">
        <v>3113</v>
      </c>
      <c r="AA135" s="56" t="s">
        <v>3113</v>
      </c>
      <c r="AB135" s="56" t="s">
        <v>3113</v>
      </c>
      <c r="AC135" s="56" t="s">
        <v>3113</v>
      </c>
      <c r="AD135" s="55">
        <v>11895</v>
      </c>
      <c r="AE135" s="56" t="s">
        <v>3113</v>
      </c>
      <c r="AF135" s="56" t="s">
        <v>3113</v>
      </c>
      <c r="AG135" s="56" t="s">
        <v>3113</v>
      </c>
      <c r="AH135" s="56" t="s">
        <v>3113</v>
      </c>
      <c r="AI135" s="56" t="s">
        <v>3113</v>
      </c>
      <c r="AJ135" s="56" t="s">
        <v>1136</v>
      </c>
      <c r="AK135" s="56" t="s">
        <v>3113</v>
      </c>
    </row>
    <row r="136" spans="1:37" ht="216" customHeight="1">
      <c r="A136" s="59">
        <v>131</v>
      </c>
      <c r="B136" s="11" t="s">
        <v>1635</v>
      </c>
      <c r="C136" s="12" t="s">
        <v>3513</v>
      </c>
      <c r="D136" s="2" t="s">
        <v>3512</v>
      </c>
      <c r="E136" s="12"/>
      <c r="F136" s="10" t="s">
        <v>1640</v>
      </c>
      <c r="G136" s="10" t="s">
        <v>1642</v>
      </c>
      <c r="H136" s="12"/>
      <c r="I136" s="12" t="s">
        <v>1752</v>
      </c>
      <c r="J136" s="12" t="s">
        <v>4879</v>
      </c>
      <c r="K136" s="12" t="s">
        <v>1598</v>
      </c>
      <c r="L136" s="55">
        <v>109000</v>
      </c>
      <c r="M136" s="10">
        <v>27</v>
      </c>
      <c r="N136" s="55" t="s">
        <v>4880</v>
      </c>
      <c r="O136" s="12" t="s">
        <v>4881</v>
      </c>
      <c r="P136" s="55" t="s">
        <v>1160</v>
      </c>
      <c r="Q136" s="55" t="s">
        <v>1161</v>
      </c>
      <c r="R136" s="55" t="s">
        <v>1162</v>
      </c>
      <c r="S136" s="55" t="s">
        <v>1163</v>
      </c>
      <c r="T136" s="10" t="s">
        <v>2143</v>
      </c>
      <c r="U136" s="10" t="s">
        <v>3113</v>
      </c>
      <c r="V136" s="12" t="s">
        <v>2238</v>
      </c>
      <c r="W136" s="56" t="s">
        <v>3113</v>
      </c>
      <c r="X136" s="55">
        <v>91869.78</v>
      </c>
      <c r="Y136" s="56" t="s">
        <v>3113</v>
      </c>
      <c r="Z136" s="56" t="s">
        <v>3113</v>
      </c>
      <c r="AA136" s="56" t="s">
        <v>3113</v>
      </c>
      <c r="AB136" s="56" t="s">
        <v>3113</v>
      </c>
      <c r="AC136" s="56" t="s">
        <v>3113</v>
      </c>
      <c r="AD136" s="55">
        <v>91869.78</v>
      </c>
      <c r="AE136" s="56" t="s">
        <v>3113</v>
      </c>
      <c r="AF136" s="56" t="s">
        <v>3113</v>
      </c>
      <c r="AG136" s="56" t="s">
        <v>3113</v>
      </c>
      <c r="AH136" s="56" t="s">
        <v>3113</v>
      </c>
      <c r="AI136" s="56" t="s">
        <v>3113</v>
      </c>
      <c r="AJ136" s="56" t="s">
        <v>1136</v>
      </c>
      <c r="AK136" s="56" t="s">
        <v>3113</v>
      </c>
    </row>
    <row r="137" spans="1:37" ht="48">
      <c r="A137" s="10">
        <v>132</v>
      </c>
      <c r="B137" s="11" t="s">
        <v>1635</v>
      </c>
      <c r="C137" s="12" t="s">
        <v>3514</v>
      </c>
      <c r="D137" s="2" t="s">
        <v>3247</v>
      </c>
      <c r="E137" s="12" t="s">
        <v>4882</v>
      </c>
      <c r="F137" s="10" t="s">
        <v>1640</v>
      </c>
      <c r="G137" s="10" t="s">
        <v>3100</v>
      </c>
      <c r="H137" s="10" t="s">
        <v>3113</v>
      </c>
      <c r="I137" s="12" t="s">
        <v>3902</v>
      </c>
      <c r="J137" s="12"/>
      <c r="K137" s="12" t="s">
        <v>1598</v>
      </c>
      <c r="L137" s="55">
        <v>52000</v>
      </c>
      <c r="M137" s="10">
        <v>6</v>
      </c>
      <c r="N137" s="55">
        <v>48438</v>
      </c>
      <c r="O137" s="12" t="s">
        <v>4883</v>
      </c>
      <c r="P137" s="55">
        <v>51044.8</v>
      </c>
      <c r="Q137" s="12" t="s">
        <v>3853</v>
      </c>
      <c r="R137" s="55">
        <v>46438</v>
      </c>
      <c r="S137" s="12" t="s">
        <v>3854</v>
      </c>
      <c r="T137" s="10" t="s">
        <v>3113</v>
      </c>
      <c r="U137" s="10" t="s">
        <v>3113</v>
      </c>
      <c r="V137" s="12" t="s">
        <v>4878</v>
      </c>
      <c r="W137" s="10" t="s">
        <v>3113</v>
      </c>
      <c r="X137" s="55">
        <v>48438</v>
      </c>
      <c r="Y137" s="10" t="s">
        <v>3113</v>
      </c>
      <c r="Z137" s="10" t="s">
        <v>3113</v>
      </c>
      <c r="AA137" s="10" t="s">
        <v>3113</v>
      </c>
      <c r="AB137" s="10" t="s">
        <v>3113</v>
      </c>
      <c r="AC137" s="10" t="s">
        <v>3113</v>
      </c>
      <c r="AD137" s="55">
        <v>48438</v>
      </c>
      <c r="AE137" s="10" t="s">
        <v>3113</v>
      </c>
      <c r="AF137" s="10" t="s">
        <v>3113</v>
      </c>
      <c r="AG137" s="10" t="s">
        <v>3113</v>
      </c>
      <c r="AH137" s="10" t="s">
        <v>3113</v>
      </c>
      <c r="AI137" s="10" t="s">
        <v>3113</v>
      </c>
      <c r="AJ137" s="56" t="s">
        <v>1136</v>
      </c>
      <c r="AK137" s="10" t="s">
        <v>3113</v>
      </c>
    </row>
    <row r="138" spans="1:37" ht="63.75" customHeight="1">
      <c r="A138" s="10">
        <v>133</v>
      </c>
      <c r="B138" s="11" t="s">
        <v>4260</v>
      </c>
      <c r="C138" s="12" t="s">
        <v>3248</v>
      </c>
      <c r="D138" s="4" t="s">
        <v>3249</v>
      </c>
      <c r="E138" s="12" t="s">
        <v>2197</v>
      </c>
      <c r="F138" s="10" t="s">
        <v>1640</v>
      </c>
      <c r="G138" s="10" t="s">
        <v>1642</v>
      </c>
      <c r="H138" s="12"/>
      <c r="I138" s="12" t="s">
        <v>4884</v>
      </c>
      <c r="J138" s="12" t="s">
        <v>3784</v>
      </c>
      <c r="K138" s="12" t="s">
        <v>3785</v>
      </c>
      <c r="L138" s="55">
        <v>327868.85</v>
      </c>
      <c r="M138" s="10">
        <v>4</v>
      </c>
      <c r="N138" s="55">
        <v>211511.4</v>
      </c>
      <c r="O138" s="12" t="s">
        <v>3786</v>
      </c>
      <c r="P138" s="55">
        <v>333426</v>
      </c>
      <c r="Q138" s="12" t="s">
        <v>3787</v>
      </c>
      <c r="R138" s="55">
        <v>211511.4</v>
      </c>
      <c r="S138" s="55" t="s">
        <v>3788</v>
      </c>
      <c r="T138" s="10" t="s">
        <v>3113</v>
      </c>
      <c r="U138" s="10" t="s">
        <v>3113</v>
      </c>
      <c r="V138" s="12" t="s">
        <v>3789</v>
      </c>
      <c r="W138" s="10" t="s">
        <v>3113</v>
      </c>
      <c r="X138" s="55">
        <v>211511.4</v>
      </c>
      <c r="Y138" s="10" t="s">
        <v>3113</v>
      </c>
      <c r="Z138" s="10" t="s">
        <v>3113</v>
      </c>
      <c r="AA138" s="10" t="s">
        <v>3113</v>
      </c>
      <c r="AB138" s="10" t="s">
        <v>3113</v>
      </c>
      <c r="AC138" s="10" t="s">
        <v>3113</v>
      </c>
      <c r="AD138" s="55">
        <v>211511.4</v>
      </c>
      <c r="AE138" s="55"/>
      <c r="AF138" s="10" t="s">
        <v>3113</v>
      </c>
      <c r="AG138" s="10" t="s">
        <v>3113</v>
      </c>
      <c r="AH138" s="10" t="s">
        <v>3113</v>
      </c>
      <c r="AI138" s="10" t="s">
        <v>3113</v>
      </c>
      <c r="AJ138" s="56" t="s">
        <v>1141</v>
      </c>
      <c r="AK138" s="10" t="s">
        <v>3113</v>
      </c>
    </row>
    <row r="139" spans="1:37" ht="288">
      <c r="A139" s="10">
        <v>134</v>
      </c>
      <c r="B139" s="11" t="s">
        <v>4260</v>
      </c>
      <c r="C139" s="12" t="s">
        <v>3250</v>
      </c>
      <c r="D139" s="2" t="s">
        <v>2377</v>
      </c>
      <c r="E139" s="12" t="s">
        <v>3128</v>
      </c>
      <c r="F139" s="10" t="s">
        <v>1640</v>
      </c>
      <c r="G139" s="10" t="s">
        <v>1642</v>
      </c>
      <c r="H139" s="12" t="s">
        <v>3632</v>
      </c>
      <c r="I139" s="12" t="s">
        <v>3790</v>
      </c>
      <c r="J139" s="12" t="s">
        <v>3791</v>
      </c>
      <c r="K139" s="12" t="s">
        <v>4859</v>
      </c>
      <c r="L139" s="55">
        <v>648786.88</v>
      </c>
      <c r="M139" s="10">
        <v>1</v>
      </c>
      <c r="N139" s="55">
        <v>727120</v>
      </c>
      <c r="O139" s="12" t="s">
        <v>3792</v>
      </c>
      <c r="P139" s="56" t="s">
        <v>3113</v>
      </c>
      <c r="Q139" s="56" t="s">
        <v>3113</v>
      </c>
      <c r="R139" s="56" t="s">
        <v>3113</v>
      </c>
      <c r="S139" s="56" t="s">
        <v>3113</v>
      </c>
      <c r="T139" s="56" t="s">
        <v>3113</v>
      </c>
      <c r="U139" s="56" t="s">
        <v>3113</v>
      </c>
      <c r="V139" s="56" t="s">
        <v>4353</v>
      </c>
      <c r="W139" s="56" t="s">
        <v>3113</v>
      </c>
      <c r="X139" s="55">
        <v>727120</v>
      </c>
      <c r="Y139" s="56" t="s">
        <v>3113</v>
      </c>
      <c r="Z139" s="56" t="s">
        <v>3113</v>
      </c>
      <c r="AA139" s="56" t="s">
        <v>3113</v>
      </c>
      <c r="AB139" s="56" t="s">
        <v>3113</v>
      </c>
      <c r="AC139" s="56" t="s">
        <v>3113</v>
      </c>
      <c r="AD139" s="55">
        <v>727120</v>
      </c>
      <c r="AE139" s="56" t="s">
        <v>3113</v>
      </c>
      <c r="AF139" s="56" t="s">
        <v>3113</v>
      </c>
      <c r="AG139" s="56" t="s">
        <v>3113</v>
      </c>
      <c r="AH139" s="56" t="s">
        <v>3113</v>
      </c>
      <c r="AI139" s="56" t="s">
        <v>3113</v>
      </c>
      <c r="AJ139" s="56" t="s">
        <v>1141</v>
      </c>
      <c r="AK139" s="56" t="s">
        <v>3113</v>
      </c>
    </row>
    <row r="140" spans="1:37" ht="96" customHeight="1">
      <c r="A140" s="10">
        <v>135</v>
      </c>
      <c r="B140" s="11" t="s">
        <v>1635</v>
      </c>
      <c r="C140" s="12" t="s">
        <v>2378</v>
      </c>
      <c r="D140" s="2" t="s">
        <v>2379</v>
      </c>
      <c r="E140" s="12" t="s">
        <v>3793</v>
      </c>
      <c r="F140" s="10" t="s">
        <v>1639</v>
      </c>
      <c r="G140" s="10" t="s">
        <v>1642</v>
      </c>
      <c r="H140" s="12"/>
      <c r="I140" s="12" t="s">
        <v>1784</v>
      </c>
      <c r="J140" s="12" t="s">
        <v>3794</v>
      </c>
      <c r="K140" s="12" t="s">
        <v>3795</v>
      </c>
      <c r="L140" s="55">
        <v>201852</v>
      </c>
      <c r="M140" s="10">
        <v>4</v>
      </c>
      <c r="N140" s="55" t="s">
        <v>3669</v>
      </c>
      <c r="O140" s="12" t="s">
        <v>3796</v>
      </c>
      <c r="P140" s="55" t="s">
        <v>3670</v>
      </c>
      <c r="Q140" s="12" t="s">
        <v>3668</v>
      </c>
      <c r="R140" s="55" t="s">
        <v>3671</v>
      </c>
      <c r="S140" s="12" t="s">
        <v>3672</v>
      </c>
      <c r="T140" s="10" t="s">
        <v>3113</v>
      </c>
      <c r="U140" s="10" t="s">
        <v>3113</v>
      </c>
      <c r="V140" s="12" t="s">
        <v>3797</v>
      </c>
      <c r="W140" s="10" t="s">
        <v>3113</v>
      </c>
      <c r="X140" s="55" t="s">
        <v>3669</v>
      </c>
      <c r="Y140" s="56" t="s">
        <v>3113</v>
      </c>
      <c r="Z140" s="56" t="s">
        <v>3113</v>
      </c>
      <c r="AA140" s="56" t="s">
        <v>3113</v>
      </c>
      <c r="AB140" s="56" t="s">
        <v>3113</v>
      </c>
      <c r="AC140" s="56" t="s">
        <v>3113</v>
      </c>
      <c r="AD140" s="55" t="s">
        <v>3669</v>
      </c>
      <c r="AE140" s="56" t="s">
        <v>3113</v>
      </c>
      <c r="AF140" s="56" t="s">
        <v>3113</v>
      </c>
      <c r="AG140" s="56" t="s">
        <v>3113</v>
      </c>
      <c r="AH140" s="56" t="s">
        <v>3113</v>
      </c>
      <c r="AI140" s="56" t="s">
        <v>3113</v>
      </c>
      <c r="AJ140" s="56" t="s">
        <v>1136</v>
      </c>
      <c r="AK140" s="56" t="s">
        <v>3113</v>
      </c>
    </row>
    <row r="141" spans="1:37" ht="136.5" customHeight="1">
      <c r="A141" s="59">
        <v>136</v>
      </c>
      <c r="B141" s="11" t="s">
        <v>4260</v>
      </c>
      <c r="C141" s="12" t="s">
        <v>2380</v>
      </c>
      <c r="D141" s="4" t="s">
        <v>2381</v>
      </c>
      <c r="E141" s="12" t="s">
        <v>2215</v>
      </c>
      <c r="F141" s="10" t="s">
        <v>1640</v>
      </c>
      <c r="G141" s="10" t="s">
        <v>1644</v>
      </c>
      <c r="H141" s="12"/>
      <c r="I141" s="12" t="s">
        <v>2216</v>
      </c>
      <c r="J141" s="12"/>
      <c r="K141" s="12"/>
      <c r="L141" s="55">
        <v>3986852.46</v>
      </c>
      <c r="M141" s="10">
        <v>8</v>
      </c>
      <c r="N141" s="231" t="s">
        <v>3127</v>
      </c>
      <c r="O141" s="232"/>
      <c r="P141" s="55">
        <v>7253831</v>
      </c>
      <c r="Q141" s="12" t="s">
        <v>4794</v>
      </c>
      <c r="R141" s="55">
        <v>2231632.54</v>
      </c>
      <c r="S141" s="12" t="s">
        <v>4795</v>
      </c>
      <c r="T141" s="10" t="s">
        <v>4796</v>
      </c>
      <c r="U141" s="10" t="s">
        <v>4797</v>
      </c>
      <c r="V141" s="12"/>
      <c r="W141" s="12"/>
      <c r="X141" s="55"/>
      <c r="Y141" s="12"/>
      <c r="Z141" s="12"/>
      <c r="AA141" s="12"/>
      <c r="AB141" s="12"/>
      <c r="AC141" s="12"/>
      <c r="AD141" s="55"/>
      <c r="AE141" s="55"/>
      <c r="AF141" s="55"/>
      <c r="AG141" s="12"/>
      <c r="AH141" s="12"/>
      <c r="AI141" s="12"/>
      <c r="AJ141" s="12"/>
      <c r="AK141" s="12"/>
    </row>
    <row r="142" spans="1:37" ht="65.25" customHeight="1">
      <c r="A142" s="10">
        <v>137</v>
      </c>
      <c r="B142" s="11" t="s">
        <v>4260</v>
      </c>
      <c r="C142" s="30" t="s">
        <v>2382</v>
      </c>
      <c r="D142" s="30" t="s">
        <v>2384</v>
      </c>
      <c r="E142" s="12" t="s">
        <v>2217</v>
      </c>
      <c r="F142" s="10" t="s">
        <v>1640</v>
      </c>
      <c r="G142" s="10" t="s">
        <v>1642</v>
      </c>
      <c r="H142" s="12"/>
      <c r="I142" s="12" t="s">
        <v>3442</v>
      </c>
      <c r="J142" s="12" t="s">
        <v>2218</v>
      </c>
      <c r="K142" s="12" t="s">
        <v>2219</v>
      </c>
      <c r="L142" s="55">
        <v>180328</v>
      </c>
      <c r="M142" s="10">
        <v>1</v>
      </c>
      <c r="N142" s="55">
        <v>160588.6</v>
      </c>
      <c r="O142" s="12" t="s">
        <v>2220</v>
      </c>
      <c r="P142" s="56" t="s">
        <v>3113</v>
      </c>
      <c r="Q142" s="56" t="s">
        <v>3113</v>
      </c>
      <c r="R142" s="56" t="s">
        <v>3113</v>
      </c>
      <c r="S142" s="56" t="s">
        <v>3113</v>
      </c>
      <c r="T142" s="56" t="s">
        <v>3113</v>
      </c>
      <c r="U142" s="56" t="s">
        <v>3113</v>
      </c>
      <c r="V142" s="12" t="s">
        <v>2221</v>
      </c>
      <c r="W142" s="56" t="s">
        <v>3113</v>
      </c>
      <c r="X142" s="55">
        <v>160588.6</v>
      </c>
      <c r="Y142" s="56" t="s">
        <v>3113</v>
      </c>
      <c r="Z142" s="56" t="s">
        <v>3113</v>
      </c>
      <c r="AA142" s="56" t="s">
        <v>3113</v>
      </c>
      <c r="AB142" s="56" t="s">
        <v>3113</v>
      </c>
      <c r="AC142" s="56" t="s">
        <v>3113</v>
      </c>
      <c r="AD142" s="55">
        <v>160588.6</v>
      </c>
      <c r="AE142" s="56" t="s">
        <v>3113</v>
      </c>
      <c r="AF142" s="56" t="s">
        <v>3113</v>
      </c>
      <c r="AG142" s="56" t="s">
        <v>3576</v>
      </c>
      <c r="AH142" s="56" t="s">
        <v>3113</v>
      </c>
      <c r="AI142" s="56" t="s">
        <v>3113</v>
      </c>
      <c r="AJ142" s="56" t="s">
        <v>1141</v>
      </c>
      <c r="AK142" s="56">
        <v>5299.36</v>
      </c>
    </row>
    <row r="143" spans="1:37" ht="60">
      <c r="A143" s="10">
        <v>138</v>
      </c>
      <c r="B143" s="11" t="s">
        <v>4260</v>
      </c>
      <c r="C143" s="30" t="s">
        <v>2383</v>
      </c>
      <c r="D143" s="30" t="s">
        <v>2385</v>
      </c>
      <c r="E143" s="12" t="s">
        <v>3025</v>
      </c>
      <c r="F143" s="10" t="s">
        <v>1639</v>
      </c>
      <c r="G143" s="10" t="s">
        <v>3462</v>
      </c>
      <c r="H143" s="10" t="s">
        <v>3113</v>
      </c>
      <c r="I143" s="12" t="s">
        <v>2222</v>
      </c>
      <c r="J143" s="12"/>
      <c r="K143" s="12" t="s">
        <v>2223</v>
      </c>
      <c r="L143" s="55">
        <v>1640000</v>
      </c>
      <c r="M143" s="10">
        <v>1</v>
      </c>
      <c r="N143" s="55">
        <v>1390800</v>
      </c>
      <c r="O143" s="12" t="s">
        <v>2224</v>
      </c>
      <c r="P143" s="56" t="s">
        <v>3113</v>
      </c>
      <c r="Q143" s="56" t="s">
        <v>3113</v>
      </c>
      <c r="R143" s="56" t="s">
        <v>3113</v>
      </c>
      <c r="S143" s="56" t="s">
        <v>3113</v>
      </c>
      <c r="T143" s="56" t="s">
        <v>3113</v>
      </c>
      <c r="U143" s="56" t="s">
        <v>3113</v>
      </c>
      <c r="V143" s="12" t="s">
        <v>2225</v>
      </c>
      <c r="W143" s="56" t="s">
        <v>3113</v>
      </c>
      <c r="X143" s="55">
        <v>1251720</v>
      </c>
      <c r="Y143" s="56">
        <v>69540</v>
      </c>
      <c r="Z143" s="56" t="s">
        <v>3113</v>
      </c>
      <c r="AA143" s="56" t="s">
        <v>3113</v>
      </c>
      <c r="AB143" s="56" t="s">
        <v>3113</v>
      </c>
      <c r="AC143" s="56" t="s">
        <v>3113</v>
      </c>
      <c r="AD143" s="55">
        <v>1321260</v>
      </c>
      <c r="AE143" s="56" t="s">
        <v>3113</v>
      </c>
      <c r="AF143" s="56" t="s">
        <v>3113</v>
      </c>
      <c r="AG143" s="56" t="s">
        <v>3577</v>
      </c>
      <c r="AH143" s="56" t="s">
        <v>3113</v>
      </c>
      <c r="AI143" s="56" t="s">
        <v>3113</v>
      </c>
      <c r="AJ143" s="56" t="s">
        <v>1141</v>
      </c>
      <c r="AK143" s="56" t="s">
        <v>3113</v>
      </c>
    </row>
    <row r="144" spans="1:37" ht="126" customHeight="1">
      <c r="A144" s="10">
        <v>139</v>
      </c>
      <c r="B144" s="11" t="s">
        <v>1635</v>
      </c>
      <c r="C144" s="12" t="s">
        <v>2386</v>
      </c>
      <c r="D144" s="7" t="s">
        <v>2387</v>
      </c>
      <c r="E144" s="12" t="s">
        <v>2226</v>
      </c>
      <c r="F144" s="10" t="s">
        <v>1640</v>
      </c>
      <c r="G144" s="10" t="s">
        <v>3100</v>
      </c>
      <c r="H144" s="10" t="s">
        <v>3113</v>
      </c>
      <c r="I144" s="12" t="s">
        <v>2198</v>
      </c>
      <c r="K144" s="12" t="s">
        <v>2227</v>
      </c>
      <c r="L144" s="55">
        <v>24590.16</v>
      </c>
      <c r="M144" s="10">
        <v>4</v>
      </c>
      <c r="N144" s="55" t="s">
        <v>2228</v>
      </c>
      <c r="O144" s="12" t="s">
        <v>2229</v>
      </c>
      <c r="P144" s="55" t="s">
        <v>2230</v>
      </c>
      <c r="Q144" s="12" t="s">
        <v>2231</v>
      </c>
      <c r="R144" s="55" t="s">
        <v>2232</v>
      </c>
      <c r="S144" s="12" t="s">
        <v>2233</v>
      </c>
      <c r="T144" s="10">
        <v>1</v>
      </c>
      <c r="U144" s="12" t="s">
        <v>2234</v>
      </c>
      <c r="V144" s="12" t="s">
        <v>2235</v>
      </c>
      <c r="W144" s="56" t="s">
        <v>3113</v>
      </c>
      <c r="X144" s="55">
        <v>15774.6</v>
      </c>
      <c r="Y144" s="56" t="s">
        <v>3113</v>
      </c>
      <c r="Z144" s="56" t="s">
        <v>3113</v>
      </c>
      <c r="AA144" s="56" t="s">
        <v>3113</v>
      </c>
      <c r="AB144" s="56" t="s">
        <v>3113</v>
      </c>
      <c r="AC144" s="56" t="s">
        <v>3113</v>
      </c>
      <c r="AD144" s="55">
        <v>15774.6</v>
      </c>
      <c r="AE144" s="56" t="s">
        <v>3113</v>
      </c>
      <c r="AF144" s="56" t="s">
        <v>3113</v>
      </c>
      <c r="AG144" s="56" t="s">
        <v>3113</v>
      </c>
      <c r="AH144" s="56" t="s">
        <v>3113</v>
      </c>
      <c r="AI144" s="56" t="s">
        <v>3113</v>
      </c>
      <c r="AJ144" s="56" t="s">
        <v>1136</v>
      </c>
      <c r="AK144" s="56" t="s">
        <v>3113</v>
      </c>
    </row>
    <row r="145" spans="1:37" ht="78.75" customHeight="1">
      <c r="A145" s="10">
        <v>140</v>
      </c>
      <c r="B145" s="11" t="s">
        <v>1635</v>
      </c>
      <c r="C145" s="30" t="s">
        <v>2388</v>
      </c>
      <c r="D145" s="30" t="s">
        <v>2389</v>
      </c>
      <c r="E145" s="12" t="s">
        <v>2236</v>
      </c>
      <c r="F145" s="10" t="s">
        <v>1640</v>
      </c>
      <c r="G145" s="10" t="s">
        <v>3462</v>
      </c>
      <c r="H145" s="12" t="s">
        <v>2237</v>
      </c>
      <c r="I145" s="12" t="s">
        <v>2238</v>
      </c>
      <c r="J145" s="12"/>
      <c r="K145" s="12" t="s">
        <v>2239</v>
      </c>
      <c r="L145" s="55">
        <v>7250000</v>
      </c>
      <c r="M145" s="10">
        <v>1</v>
      </c>
      <c r="N145" s="55" t="s">
        <v>4218</v>
      </c>
      <c r="O145" s="12" t="s">
        <v>2240</v>
      </c>
      <c r="P145" s="56" t="s">
        <v>3113</v>
      </c>
      <c r="Q145" s="56" t="s">
        <v>3113</v>
      </c>
      <c r="R145" s="56" t="s">
        <v>3113</v>
      </c>
      <c r="S145" s="56" t="s">
        <v>3113</v>
      </c>
      <c r="T145" s="56" t="s">
        <v>3113</v>
      </c>
      <c r="U145" s="56" t="s">
        <v>3113</v>
      </c>
      <c r="V145" s="12" t="s">
        <v>2241</v>
      </c>
      <c r="W145" s="56" t="s">
        <v>3113</v>
      </c>
      <c r="X145" s="55" t="s">
        <v>4218</v>
      </c>
      <c r="Y145" s="56" t="s">
        <v>3113</v>
      </c>
      <c r="Z145" s="56" t="s">
        <v>3113</v>
      </c>
      <c r="AA145" s="56" t="s">
        <v>3113</v>
      </c>
      <c r="AB145" s="56" t="s">
        <v>3113</v>
      </c>
      <c r="AC145" s="56" t="s">
        <v>3113</v>
      </c>
      <c r="AD145" s="55" t="s">
        <v>4218</v>
      </c>
      <c r="AE145" s="56" t="s">
        <v>3113</v>
      </c>
      <c r="AF145" s="56" t="s">
        <v>3113</v>
      </c>
      <c r="AG145" s="56" t="s">
        <v>3113</v>
      </c>
      <c r="AH145" s="56" t="s">
        <v>3113</v>
      </c>
      <c r="AI145" s="56" t="s">
        <v>3113</v>
      </c>
      <c r="AJ145" s="56" t="s">
        <v>1136</v>
      </c>
      <c r="AK145" s="56" t="s">
        <v>3113</v>
      </c>
    </row>
    <row r="146" spans="1:37" ht="114" customHeight="1">
      <c r="A146" s="10">
        <v>141</v>
      </c>
      <c r="B146" s="11" t="s">
        <v>4260</v>
      </c>
      <c r="C146" s="12" t="s">
        <v>2390</v>
      </c>
      <c r="D146" s="2" t="s">
        <v>1054</v>
      </c>
      <c r="E146" s="12" t="s">
        <v>2242</v>
      </c>
      <c r="F146" s="10" t="s">
        <v>1640</v>
      </c>
      <c r="G146" s="10" t="s">
        <v>1642</v>
      </c>
      <c r="H146" s="12"/>
      <c r="I146" s="12" t="s">
        <v>4884</v>
      </c>
      <c r="J146" s="12" t="s">
        <v>2243</v>
      </c>
      <c r="K146" s="12" t="s">
        <v>2244</v>
      </c>
      <c r="L146" s="55">
        <v>168852.46</v>
      </c>
      <c r="M146" s="10">
        <v>2</v>
      </c>
      <c r="N146" s="55" t="s">
        <v>3642</v>
      </c>
      <c r="O146" s="12" t="s">
        <v>3641</v>
      </c>
      <c r="P146" s="55" t="s">
        <v>3643</v>
      </c>
      <c r="Q146" s="12" t="s">
        <v>3644</v>
      </c>
      <c r="R146" s="55" t="s">
        <v>3645</v>
      </c>
      <c r="S146" s="12" t="s">
        <v>3646</v>
      </c>
      <c r="T146" s="56" t="s">
        <v>3113</v>
      </c>
      <c r="U146" s="56" t="s">
        <v>3113</v>
      </c>
      <c r="V146" s="12" t="s">
        <v>3647</v>
      </c>
      <c r="W146" s="56" t="s">
        <v>3113</v>
      </c>
      <c r="X146" s="55">
        <v>199032.02</v>
      </c>
      <c r="Y146" s="56" t="s">
        <v>3113</v>
      </c>
      <c r="Z146" s="56" t="s">
        <v>3113</v>
      </c>
      <c r="AA146" s="56" t="s">
        <v>3113</v>
      </c>
      <c r="AB146" s="56" t="s">
        <v>3113</v>
      </c>
      <c r="AC146" s="56" t="s">
        <v>3113</v>
      </c>
      <c r="AD146" s="55">
        <v>199032.02</v>
      </c>
      <c r="AE146" s="56" t="s">
        <v>3113</v>
      </c>
      <c r="AF146" s="56" t="s">
        <v>3113</v>
      </c>
      <c r="AG146" s="56" t="s">
        <v>3113</v>
      </c>
      <c r="AH146" s="56" t="s">
        <v>3113</v>
      </c>
      <c r="AI146" s="56" t="s">
        <v>3113</v>
      </c>
      <c r="AJ146" s="56" t="s">
        <v>1141</v>
      </c>
      <c r="AK146" s="56" t="s">
        <v>3113</v>
      </c>
    </row>
    <row r="147" spans="1:37" ht="315">
      <c r="A147" s="59">
        <v>142</v>
      </c>
      <c r="B147" s="11" t="s">
        <v>1635</v>
      </c>
      <c r="C147" s="12" t="s">
        <v>3373</v>
      </c>
      <c r="D147" s="2" t="s">
        <v>1055</v>
      </c>
      <c r="E147" s="12" t="s">
        <v>2245</v>
      </c>
      <c r="F147" s="10" t="s">
        <v>1640</v>
      </c>
      <c r="G147" s="10" t="s">
        <v>1644</v>
      </c>
      <c r="H147" s="12"/>
      <c r="I147" s="12" t="s">
        <v>2246</v>
      </c>
      <c r="J147" s="12"/>
      <c r="K147" s="12" t="s">
        <v>2247</v>
      </c>
      <c r="L147" s="55">
        <v>108200</v>
      </c>
      <c r="M147" s="10">
        <v>6</v>
      </c>
      <c r="N147" s="55" t="s">
        <v>1083</v>
      </c>
      <c r="O147" s="70" t="s">
        <v>1082</v>
      </c>
      <c r="P147" s="74" t="s">
        <v>1084</v>
      </c>
      <c r="Q147" s="12" t="s">
        <v>1087</v>
      </c>
      <c r="R147" s="74" t="s">
        <v>1085</v>
      </c>
      <c r="S147" s="12" t="s">
        <v>1089</v>
      </c>
      <c r="T147" s="10" t="s">
        <v>3113</v>
      </c>
      <c r="U147" s="10" t="s">
        <v>3113</v>
      </c>
      <c r="V147" s="12" t="s">
        <v>1086</v>
      </c>
      <c r="W147" s="10" t="s">
        <v>3113</v>
      </c>
      <c r="X147" s="55">
        <v>105566.7</v>
      </c>
      <c r="Y147" s="10" t="s">
        <v>3113</v>
      </c>
      <c r="Z147" s="10" t="s">
        <v>3113</v>
      </c>
      <c r="AA147" s="10" t="s">
        <v>3113</v>
      </c>
      <c r="AB147" s="10" t="s">
        <v>3113</v>
      </c>
      <c r="AC147" s="10" t="s">
        <v>3113</v>
      </c>
      <c r="AD147" s="55">
        <v>105566.7</v>
      </c>
      <c r="AE147" s="10" t="s">
        <v>3113</v>
      </c>
      <c r="AF147" s="10" t="s">
        <v>3113</v>
      </c>
      <c r="AG147" s="10" t="s">
        <v>3113</v>
      </c>
      <c r="AH147" s="10" t="s">
        <v>3113</v>
      </c>
      <c r="AI147" s="10" t="s">
        <v>3113</v>
      </c>
      <c r="AJ147" s="10" t="s">
        <v>1136</v>
      </c>
      <c r="AK147" s="10" t="s">
        <v>3113</v>
      </c>
    </row>
    <row r="148" spans="1:37" ht="194.25" customHeight="1">
      <c r="A148" s="10">
        <v>143</v>
      </c>
      <c r="B148" s="11" t="s">
        <v>1635</v>
      </c>
      <c r="C148" s="12" t="s">
        <v>1056</v>
      </c>
      <c r="D148" s="7" t="s">
        <v>1057</v>
      </c>
      <c r="E148" s="12" t="s">
        <v>2248</v>
      </c>
      <c r="F148" s="10" t="s">
        <v>1640</v>
      </c>
      <c r="G148" s="10" t="s">
        <v>3100</v>
      </c>
      <c r="H148" s="10" t="s">
        <v>3113</v>
      </c>
      <c r="I148" s="12" t="s">
        <v>2249</v>
      </c>
      <c r="J148" s="12"/>
      <c r="K148" s="12" t="s">
        <v>2250</v>
      </c>
      <c r="L148" s="55">
        <v>65573.77</v>
      </c>
      <c r="M148" s="10">
        <v>4</v>
      </c>
      <c r="N148" s="55" t="s">
        <v>2251</v>
      </c>
      <c r="O148" s="12" t="s">
        <v>2252</v>
      </c>
      <c r="P148" s="55" t="s">
        <v>2253</v>
      </c>
      <c r="Q148" s="12" t="s">
        <v>1088</v>
      </c>
      <c r="R148" s="55" t="s">
        <v>2254</v>
      </c>
      <c r="S148" s="12" t="s">
        <v>2255</v>
      </c>
      <c r="T148" s="10" t="s">
        <v>1090</v>
      </c>
      <c r="U148" s="10" t="s">
        <v>3113</v>
      </c>
      <c r="V148" s="12" t="s">
        <v>2256</v>
      </c>
      <c r="W148" s="10" t="s">
        <v>3113</v>
      </c>
      <c r="X148" s="55">
        <v>71248</v>
      </c>
      <c r="Y148" s="10" t="s">
        <v>3113</v>
      </c>
      <c r="Z148" s="10" t="s">
        <v>3113</v>
      </c>
      <c r="AA148" s="10" t="s">
        <v>3113</v>
      </c>
      <c r="AB148" s="10" t="s">
        <v>3113</v>
      </c>
      <c r="AC148" s="10" t="s">
        <v>3113</v>
      </c>
      <c r="AD148" s="55">
        <v>71248</v>
      </c>
      <c r="AE148" s="10" t="s">
        <v>3113</v>
      </c>
      <c r="AF148" s="10" t="s">
        <v>3113</v>
      </c>
      <c r="AG148" s="10" t="s">
        <v>3113</v>
      </c>
      <c r="AH148" s="10" t="s">
        <v>3113</v>
      </c>
      <c r="AI148" s="10" t="s">
        <v>3113</v>
      </c>
      <c r="AJ148" s="10" t="s">
        <v>1136</v>
      </c>
      <c r="AK148" s="10" t="s">
        <v>3113</v>
      </c>
    </row>
    <row r="149" spans="1:37" ht="93" customHeight="1">
      <c r="A149" s="10">
        <v>144</v>
      </c>
      <c r="B149" s="11" t="s">
        <v>1635</v>
      </c>
      <c r="C149" s="12" t="s">
        <v>1058</v>
      </c>
      <c r="D149" s="4" t="s">
        <v>3172</v>
      </c>
      <c r="E149" s="12" t="s">
        <v>4865</v>
      </c>
      <c r="F149" s="10" t="s">
        <v>1639</v>
      </c>
      <c r="G149" s="10" t="s">
        <v>1642</v>
      </c>
      <c r="H149" s="12"/>
      <c r="I149" s="12" t="s">
        <v>2257</v>
      </c>
      <c r="J149" s="12" t="s">
        <v>2258</v>
      </c>
      <c r="K149" s="12" t="s">
        <v>2259</v>
      </c>
      <c r="L149" s="55">
        <v>140602.8</v>
      </c>
      <c r="M149" s="10">
        <v>1</v>
      </c>
      <c r="N149" s="55">
        <v>48800</v>
      </c>
      <c r="O149" s="12" t="s">
        <v>2260</v>
      </c>
      <c r="P149" s="56" t="s">
        <v>3113</v>
      </c>
      <c r="Q149" s="56" t="s">
        <v>3113</v>
      </c>
      <c r="R149" s="56" t="s">
        <v>3113</v>
      </c>
      <c r="S149" s="56" t="s">
        <v>3113</v>
      </c>
      <c r="T149" s="56" t="s">
        <v>3113</v>
      </c>
      <c r="U149" s="56" t="s">
        <v>3113</v>
      </c>
      <c r="V149" s="12" t="s">
        <v>2266</v>
      </c>
      <c r="W149" s="56" t="s">
        <v>3113</v>
      </c>
      <c r="X149" s="55">
        <v>48800</v>
      </c>
      <c r="Y149" s="56" t="s">
        <v>3113</v>
      </c>
      <c r="Z149" s="56" t="s">
        <v>3113</v>
      </c>
      <c r="AA149" s="56" t="s">
        <v>3113</v>
      </c>
      <c r="AB149" s="56" t="s">
        <v>3113</v>
      </c>
      <c r="AC149" s="56" t="s">
        <v>3113</v>
      </c>
      <c r="AD149" s="55">
        <v>48800</v>
      </c>
      <c r="AE149" s="56" t="s">
        <v>3113</v>
      </c>
      <c r="AF149" s="56" t="s">
        <v>3113</v>
      </c>
      <c r="AG149" s="56" t="s">
        <v>3113</v>
      </c>
      <c r="AH149" s="56" t="s">
        <v>3113</v>
      </c>
      <c r="AI149" s="56" t="s">
        <v>3113</v>
      </c>
      <c r="AJ149" s="10" t="s">
        <v>1136</v>
      </c>
      <c r="AK149" s="56" t="s">
        <v>3113</v>
      </c>
    </row>
    <row r="150" spans="1:37" ht="60">
      <c r="A150" s="10">
        <v>145</v>
      </c>
      <c r="B150" s="11" t="s">
        <v>4260</v>
      </c>
      <c r="C150" s="12" t="s">
        <v>3173</v>
      </c>
      <c r="D150" s="7" t="s">
        <v>3174</v>
      </c>
      <c r="E150" s="12" t="s">
        <v>3906</v>
      </c>
      <c r="F150" s="10" t="s">
        <v>1640</v>
      </c>
      <c r="G150" s="10" t="s">
        <v>3100</v>
      </c>
      <c r="H150" s="10" t="s">
        <v>3113</v>
      </c>
      <c r="I150" s="12" t="s">
        <v>1799</v>
      </c>
      <c r="J150" s="12"/>
      <c r="K150" s="12" t="s">
        <v>2261</v>
      </c>
      <c r="L150" s="55">
        <v>35327.87</v>
      </c>
      <c r="M150" s="10">
        <v>2</v>
      </c>
      <c r="N150" s="55">
        <v>31935.94</v>
      </c>
      <c r="O150" s="12" t="s">
        <v>2262</v>
      </c>
      <c r="P150" s="55" t="s">
        <v>2263</v>
      </c>
      <c r="Q150" s="12" t="s">
        <v>1091</v>
      </c>
      <c r="R150" s="55" t="s">
        <v>2264</v>
      </c>
      <c r="S150" s="12" t="s">
        <v>2265</v>
      </c>
      <c r="T150" s="56" t="s">
        <v>3113</v>
      </c>
      <c r="U150" s="56" t="s">
        <v>3113</v>
      </c>
      <c r="V150" s="12" t="s">
        <v>2249</v>
      </c>
      <c r="W150" s="56" t="s">
        <v>3113</v>
      </c>
      <c r="X150" s="55">
        <v>31935.94</v>
      </c>
      <c r="Y150" s="56" t="s">
        <v>3113</v>
      </c>
      <c r="Z150" s="56" t="s">
        <v>3113</v>
      </c>
      <c r="AA150" s="56" t="s">
        <v>3113</v>
      </c>
      <c r="AB150" s="56" t="s">
        <v>3113</v>
      </c>
      <c r="AC150" s="56" t="s">
        <v>3113</v>
      </c>
      <c r="AD150" s="55">
        <v>31935.94</v>
      </c>
      <c r="AE150" s="56" t="s">
        <v>3113</v>
      </c>
      <c r="AF150" s="56" t="s">
        <v>3113</v>
      </c>
      <c r="AG150" s="56" t="s">
        <v>3113</v>
      </c>
      <c r="AH150" s="56" t="s">
        <v>3113</v>
      </c>
      <c r="AI150" s="56" t="s">
        <v>3113</v>
      </c>
      <c r="AJ150" s="56" t="s">
        <v>1141</v>
      </c>
      <c r="AK150" s="56" t="s">
        <v>3113</v>
      </c>
    </row>
    <row r="151" spans="1:37" ht="85.5" customHeight="1">
      <c r="A151" s="10">
        <v>146</v>
      </c>
      <c r="B151" s="11" t="s">
        <v>1635</v>
      </c>
      <c r="C151" s="31" t="s">
        <v>3175</v>
      </c>
      <c r="D151" s="30" t="s">
        <v>3176</v>
      </c>
      <c r="E151" s="12" t="s">
        <v>2267</v>
      </c>
      <c r="F151" s="10" t="s">
        <v>1640</v>
      </c>
      <c r="G151" s="10" t="s">
        <v>1642</v>
      </c>
      <c r="H151" s="12"/>
      <c r="I151" s="12" t="s">
        <v>2268</v>
      </c>
      <c r="J151" s="12" t="s">
        <v>2269</v>
      </c>
      <c r="K151" s="12" t="s">
        <v>3446</v>
      </c>
      <c r="L151" s="55">
        <v>242000</v>
      </c>
      <c r="M151" s="10">
        <v>1</v>
      </c>
      <c r="N151" s="55">
        <v>293532</v>
      </c>
      <c r="O151" s="12" t="s">
        <v>2270</v>
      </c>
      <c r="P151" s="56" t="s">
        <v>3113</v>
      </c>
      <c r="Q151" s="56" t="s">
        <v>3113</v>
      </c>
      <c r="R151" s="56" t="s">
        <v>3113</v>
      </c>
      <c r="S151" s="56" t="s">
        <v>3113</v>
      </c>
      <c r="T151" s="56" t="s">
        <v>3113</v>
      </c>
      <c r="U151" s="56" t="s">
        <v>3113</v>
      </c>
      <c r="V151" s="12" t="s">
        <v>2271</v>
      </c>
      <c r="W151" s="56" t="s">
        <v>3113</v>
      </c>
      <c r="X151" s="55">
        <v>293537</v>
      </c>
      <c r="Y151" s="56" t="s">
        <v>3113</v>
      </c>
      <c r="Z151" s="56" t="s">
        <v>3113</v>
      </c>
      <c r="AA151" s="56" t="s">
        <v>3113</v>
      </c>
      <c r="AB151" s="56" t="s">
        <v>3113</v>
      </c>
      <c r="AC151" s="56" t="s">
        <v>3113</v>
      </c>
      <c r="AD151" s="55">
        <v>293537</v>
      </c>
      <c r="AE151" s="56" t="s">
        <v>3113</v>
      </c>
      <c r="AF151" s="56" t="s">
        <v>3113</v>
      </c>
      <c r="AG151" s="56" t="s">
        <v>3113</v>
      </c>
      <c r="AH151" s="56" t="s">
        <v>3113</v>
      </c>
      <c r="AI151" s="56" t="s">
        <v>3113</v>
      </c>
      <c r="AJ151" s="56" t="s">
        <v>1136</v>
      </c>
      <c r="AK151" s="56" t="s">
        <v>3113</v>
      </c>
    </row>
    <row r="152" spans="1:37" ht="178.5" customHeight="1">
      <c r="A152" s="10">
        <v>147</v>
      </c>
      <c r="B152" s="11" t="s">
        <v>1635</v>
      </c>
      <c r="C152" s="12" t="s">
        <v>3177</v>
      </c>
      <c r="D152" s="7" t="s">
        <v>3178</v>
      </c>
      <c r="E152" s="12" t="s">
        <v>2272</v>
      </c>
      <c r="F152" s="10" t="s">
        <v>1639</v>
      </c>
      <c r="G152" s="10" t="s">
        <v>1642</v>
      </c>
      <c r="H152" s="12"/>
      <c r="I152" s="12" t="s">
        <v>3797</v>
      </c>
      <c r="J152" s="12" t="s">
        <v>2273</v>
      </c>
      <c r="K152" s="12" t="s">
        <v>2259</v>
      </c>
      <c r="L152" s="55">
        <v>56181.31</v>
      </c>
      <c r="M152" s="10">
        <v>3</v>
      </c>
      <c r="N152" s="55">
        <v>46299</v>
      </c>
      <c r="O152" s="12" t="s">
        <v>2274</v>
      </c>
      <c r="P152" s="55">
        <v>86371.13</v>
      </c>
      <c r="Q152" s="12" t="s">
        <v>2275</v>
      </c>
      <c r="R152" s="55">
        <v>46299</v>
      </c>
      <c r="S152" s="12" t="s">
        <v>2276</v>
      </c>
      <c r="T152" s="56" t="s">
        <v>3113</v>
      </c>
      <c r="U152" s="56" t="s">
        <v>3113</v>
      </c>
      <c r="V152" s="12" t="s">
        <v>2277</v>
      </c>
      <c r="W152" s="56" t="s">
        <v>3113</v>
      </c>
      <c r="X152" s="55">
        <v>46299</v>
      </c>
      <c r="Y152" s="56" t="s">
        <v>3113</v>
      </c>
      <c r="Z152" s="56" t="s">
        <v>3113</v>
      </c>
      <c r="AA152" s="56" t="s">
        <v>3113</v>
      </c>
      <c r="AB152" s="56" t="s">
        <v>3113</v>
      </c>
      <c r="AC152" s="56" t="s">
        <v>3113</v>
      </c>
      <c r="AD152" s="55">
        <v>46299</v>
      </c>
      <c r="AE152" s="56" t="s">
        <v>3113</v>
      </c>
      <c r="AF152" s="56" t="s">
        <v>3113</v>
      </c>
      <c r="AG152" s="56" t="s">
        <v>3113</v>
      </c>
      <c r="AH152" s="56" t="s">
        <v>3113</v>
      </c>
      <c r="AI152" s="56" t="s">
        <v>3113</v>
      </c>
      <c r="AJ152" s="56" t="s">
        <v>1136</v>
      </c>
      <c r="AK152" s="56" t="s">
        <v>3113</v>
      </c>
    </row>
    <row r="153" spans="1:37" ht="229.5" customHeight="1">
      <c r="A153" s="10">
        <v>148</v>
      </c>
      <c r="B153" s="11" t="s">
        <v>1635</v>
      </c>
      <c r="C153" s="12" t="s">
        <v>3374</v>
      </c>
      <c r="D153" s="4" t="s">
        <v>1733</v>
      </c>
      <c r="E153" s="12" t="s">
        <v>4867</v>
      </c>
      <c r="F153" s="10" t="s">
        <v>1640</v>
      </c>
      <c r="G153" s="10" t="s">
        <v>1642</v>
      </c>
      <c r="H153" s="12"/>
      <c r="I153" s="12" t="s">
        <v>2278</v>
      </c>
      <c r="J153" s="12" t="s">
        <v>2279</v>
      </c>
      <c r="K153" s="12" t="s">
        <v>2280</v>
      </c>
      <c r="L153" s="55">
        <v>82000</v>
      </c>
      <c r="M153" s="10">
        <v>3</v>
      </c>
      <c r="N153" s="55" t="s">
        <v>2281</v>
      </c>
      <c r="O153" s="12" t="s">
        <v>2282</v>
      </c>
      <c r="P153" s="55" t="s">
        <v>2283</v>
      </c>
      <c r="Q153" s="12" t="s">
        <v>2284</v>
      </c>
      <c r="R153" s="55" t="s">
        <v>2285</v>
      </c>
      <c r="S153" s="12" t="s">
        <v>2286</v>
      </c>
      <c r="T153" s="12" t="s">
        <v>2287</v>
      </c>
      <c r="U153" s="10" t="s">
        <v>3113</v>
      </c>
      <c r="V153" s="12" t="s">
        <v>2288</v>
      </c>
      <c r="W153" s="10" t="s">
        <v>3113</v>
      </c>
      <c r="X153" s="55">
        <v>25023.42</v>
      </c>
      <c r="Y153" s="10" t="s">
        <v>3113</v>
      </c>
      <c r="Z153" s="10" t="s">
        <v>3113</v>
      </c>
      <c r="AA153" s="10" t="s">
        <v>3113</v>
      </c>
      <c r="AB153" s="10" t="s">
        <v>3113</v>
      </c>
      <c r="AC153" s="10" t="s">
        <v>3113</v>
      </c>
      <c r="AD153" s="55">
        <v>25023.42</v>
      </c>
      <c r="AE153" s="10" t="s">
        <v>3113</v>
      </c>
      <c r="AF153" s="10" t="s">
        <v>3113</v>
      </c>
      <c r="AG153" s="10" t="s">
        <v>3113</v>
      </c>
      <c r="AH153" s="10" t="s">
        <v>3113</v>
      </c>
      <c r="AI153" s="10" t="s">
        <v>3113</v>
      </c>
      <c r="AJ153" s="10" t="s">
        <v>1136</v>
      </c>
      <c r="AK153" s="10" t="s">
        <v>3113</v>
      </c>
    </row>
    <row r="154" spans="1:37" ht="96">
      <c r="A154" s="10">
        <v>149</v>
      </c>
      <c r="B154" s="11" t="s">
        <v>1635</v>
      </c>
      <c r="C154" s="12" t="s">
        <v>3375</v>
      </c>
      <c r="D154" s="4" t="s">
        <v>1734</v>
      </c>
      <c r="E154" s="12" t="s">
        <v>2289</v>
      </c>
      <c r="F154" s="10" t="s">
        <v>1639</v>
      </c>
      <c r="G154" s="10" t="s">
        <v>1642</v>
      </c>
      <c r="H154" s="12"/>
      <c r="I154" s="12" t="s">
        <v>2238</v>
      </c>
      <c r="J154" s="12" t="s">
        <v>3380</v>
      </c>
      <c r="K154" s="12" t="s">
        <v>2400</v>
      </c>
      <c r="L154" s="55">
        <v>25037.44</v>
      </c>
      <c r="M154" s="10" t="s">
        <v>3113</v>
      </c>
      <c r="N154" s="10" t="s">
        <v>3113</v>
      </c>
      <c r="O154" s="12" t="s">
        <v>1785</v>
      </c>
      <c r="P154" s="10" t="s">
        <v>3113</v>
      </c>
      <c r="Q154" s="10" t="s">
        <v>3113</v>
      </c>
      <c r="R154" s="10" t="s">
        <v>3113</v>
      </c>
      <c r="S154" s="10" t="s">
        <v>3113</v>
      </c>
      <c r="T154" s="10" t="s">
        <v>3113</v>
      </c>
      <c r="U154" s="10" t="s">
        <v>3113</v>
      </c>
      <c r="V154" s="12" t="s">
        <v>1785</v>
      </c>
      <c r="W154" s="10" t="s">
        <v>3113</v>
      </c>
      <c r="X154" s="10" t="s">
        <v>3113</v>
      </c>
      <c r="Y154" s="10" t="s">
        <v>3113</v>
      </c>
      <c r="Z154" s="10" t="s">
        <v>3113</v>
      </c>
      <c r="AA154" s="10" t="s">
        <v>3113</v>
      </c>
      <c r="AB154" s="10" t="s">
        <v>3113</v>
      </c>
      <c r="AC154" s="10" t="s">
        <v>3113</v>
      </c>
      <c r="AD154" s="10" t="s">
        <v>3113</v>
      </c>
      <c r="AE154" s="10" t="s">
        <v>3113</v>
      </c>
      <c r="AF154" s="10" t="s">
        <v>3113</v>
      </c>
      <c r="AG154" s="10" t="s">
        <v>3113</v>
      </c>
      <c r="AH154" s="10" t="s">
        <v>3113</v>
      </c>
      <c r="AI154" s="10" t="s">
        <v>3113</v>
      </c>
      <c r="AJ154" s="10" t="s">
        <v>3113</v>
      </c>
      <c r="AK154" s="10" t="s">
        <v>3113</v>
      </c>
    </row>
    <row r="155" spans="1:37" ht="228">
      <c r="A155" s="10">
        <v>150</v>
      </c>
      <c r="B155" s="11" t="s">
        <v>4260</v>
      </c>
      <c r="C155" s="12" t="s">
        <v>3376</v>
      </c>
      <c r="D155" s="7" t="s">
        <v>2154</v>
      </c>
      <c r="E155" s="12" t="s">
        <v>2188</v>
      </c>
      <c r="F155" s="10" t="s">
        <v>1640</v>
      </c>
      <c r="G155" s="10" t="s">
        <v>1642</v>
      </c>
      <c r="H155" s="12"/>
      <c r="I155" s="12" t="s">
        <v>1596</v>
      </c>
      <c r="J155" s="12" t="s">
        <v>3381</v>
      </c>
      <c r="K155" s="12" t="s">
        <v>2244</v>
      </c>
      <c r="L155" s="55">
        <v>137098.36</v>
      </c>
      <c r="M155" s="10">
        <v>1</v>
      </c>
      <c r="N155" s="55">
        <v>175521.4</v>
      </c>
      <c r="O155" s="12" t="s">
        <v>3382</v>
      </c>
      <c r="P155" s="56" t="s">
        <v>3113</v>
      </c>
      <c r="Q155" s="56" t="s">
        <v>3113</v>
      </c>
      <c r="R155" s="56" t="s">
        <v>3113</v>
      </c>
      <c r="S155" s="56" t="s">
        <v>3113</v>
      </c>
      <c r="T155" s="56" t="s">
        <v>3113</v>
      </c>
      <c r="U155" s="56" t="s">
        <v>3113</v>
      </c>
      <c r="V155" s="12" t="s">
        <v>3383</v>
      </c>
      <c r="W155" s="56" t="s">
        <v>3113</v>
      </c>
      <c r="X155" s="55">
        <v>175521.4</v>
      </c>
      <c r="Y155" s="56" t="s">
        <v>3113</v>
      </c>
      <c r="Z155" s="56" t="s">
        <v>3113</v>
      </c>
      <c r="AA155" s="56" t="s">
        <v>3113</v>
      </c>
      <c r="AB155" s="56" t="s">
        <v>3113</v>
      </c>
      <c r="AC155" s="56" t="s">
        <v>3113</v>
      </c>
      <c r="AD155" s="55">
        <v>175521.4</v>
      </c>
      <c r="AE155" s="56" t="s">
        <v>3113</v>
      </c>
      <c r="AF155" s="56" t="s">
        <v>3113</v>
      </c>
      <c r="AG155" s="56" t="s">
        <v>3113</v>
      </c>
      <c r="AH155" s="56" t="s">
        <v>3113</v>
      </c>
      <c r="AI155" s="56" t="s">
        <v>3113</v>
      </c>
      <c r="AJ155" s="56" t="s">
        <v>1141</v>
      </c>
      <c r="AK155" s="56" t="s">
        <v>3113</v>
      </c>
    </row>
    <row r="156" spans="1:37" ht="60">
      <c r="A156" s="10">
        <v>151</v>
      </c>
      <c r="B156" s="11" t="s">
        <v>1635</v>
      </c>
      <c r="C156" s="12" t="s">
        <v>2155</v>
      </c>
      <c r="D156" s="7" t="s">
        <v>1035</v>
      </c>
      <c r="E156" s="12" t="s">
        <v>3384</v>
      </c>
      <c r="F156" s="10" t="s">
        <v>1640</v>
      </c>
      <c r="G156" s="10" t="s">
        <v>3100</v>
      </c>
      <c r="H156" s="10" t="s">
        <v>3113</v>
      </c>
      <c r="I156" s="12" t="s">
        <v>3893</v>
      </c>
      <c r="K156" s="12" t="s">
        <v>2250</v>
      </c>
      <c r="L156" s="55">
        <v>46000</v>
      </c>
      <c r="M156" s="10">
        <v>5</v>
      </c>
      <c r="N156" s="55">
        <v>55889.91</v>
      </c>
      <c r="O156" s="12" t="s">
        <v>3385</v>
      </c>
      <c r="P156" s="55">
        <v>132450.89</v>
      </c>
      <c r="Q156" s="12" t="s">
        <v>3386</v>
      </c>
      <c r="R156" s="55">
        <v>55889.91</v>
      </c>
      <c r="S156" s="12" t="s">
        <v>3387</v>
      </c>
      <c r="T156" s="10" t="s">
        <v>3113</v>
      </c>
      <c r="U156" s="10" t="s">
        <v>3113</v>
      </c>
      <c r="V156" s="12" t="s">
        <v>2338</v>
      </c>
      <c r="W156" s="10" t="s">
        <v>3113</v>
      </c>
      <c r="X156" s="55">
        <v>55889.91</v>
      </c>
      <c r="Y156" s="10" t="s">
        <v>3113</v>
      </c>
      <c r="Z156" s="10" t="s">
        <v>3113</v>
      </c>
      <c r="AA156" s="10" t="s">
        <v>3113</v>
      </c>
      <c r="AB156" s="10" t="s">
        <v>3113</v>
      </c>
      <c r="AC156" s="10" t="s">
        <v>3113</v>
      </c>
      <c r="AD156" s="55">
        <v>55889.91</v>
      </c>
      <c r="AE156" s="10" t="s">
        <v>3113</v>
      </c>
      <c r="AF156" s="10" t="s">
        <v>3113</v>
      </c>
      <c r="AG156" s="10" t="s">
        <v>3113</v>
      </c>
      <c r="AH156" s="10" t="s">
        <v>3113</v>
      </c>
      <c r="AI156" s="10" t="s">
        <v>3113</v>
      </c>
      <c r="AJ156" s="10" t="s">
        <v>1136</v>
      </c>
      <c r="AK156" s="10" t="s">
        <v>3113</v>
      </c>
    </row>
    <row r="157" spans="1:37" ht="120">
      <c r="A157" s="10">
        <v>152</v>
      </c>
      <c r="B157" s="11" t="s">
        <v>1635</v>
      </c>
      <c r="C157" s="30" t="s">
        <v>1036</v>
      </c>
      <c r="D157" s="32" t="s">
        <v>1037</v>
      </c>
      <c r="E157" s="12" t="s">
        <v>2318</v>
      </c>
      <c r="F157" s="10" t="s">
        <v>1639</v>
      </c>
      <c r="G157" s="10" t="s">
        <v>1642</v>
      </c>
      <c r="H157" s="12"/>
      <c r="I157" s="12" t="s">
        <v>2338</v>
      </c>
      <c r="J157" s="12" t="s">
        <v>3388</v>
      </c>
      <c r="K157" s="12" t="s">
        <v>2247</v>
      </c>
      <c r="L157" s="55">
        <v>240000</v>
      </c>
      <c r="M157" s="10">
        <v>1</v>
      </c>
      <c r="N157" s="55">
        <v>134200</v>
      </c>
      <c r="O157" s="12" t="s">
        <v>3389</v>
      </c>
      <c r="P157" s="56" t="s">
        <v>3113</v>
      </c>
      <c r="Q157" s="56" t="s">
        <v>3113</v>
      </c>
      <c r="R157" s="56" t="s">
        <v>3113</v>
      </c>
      <c r="S157" s="56" t="s">
        <v>3113</v>
      </c>
      <c r="T157" s="56" t="s">
        <v>3113</v>
      </c>
      <c r="U157" s="56" t="s">
        <v>3113</v>
      </c>
      <c r="V157" s="12" t="s">
        <v>3789</v>
      </c>
      <c r="W157" s="10" t="s">
        <v>3113</v>
      </c>
      <c r="X157" s="55">
        <v>134200</v>
      </c>
      <c r="Y157" s="10" t="s">
        <v>3113</v>
      </c>
      <c r="Z157" s="10" t="s">
        <v>3113</v>
      </c>
      <c r="AA157" s="10" t="s">
        <v>3113</v>
      </c>
      <c r="AB157" s="10" t="s">
        <v>3113</v>
      </c>
      <c r="AC157" s="10" t="s">
        <v>3113</v>
      </c>
      <c r="AD157" s="55">
        <v>134200</v>
      </c>
      <c r="AE157" s="10" t="s">
        <v>3113</v>
      </c>
      <c r="AF157" s="10" t="s">
        <v>3113</v>
      </c>
      <c r="AG157" s="10" t="s">
        <v>3113</v>
      </c>
      <c r="AH157" s="10" t="s">
        <v>3113</v>
      </c>
      <c r="AI157" s="10" t="s">
        <v>3113</v>
      </c>
      <c r="AJ157" s="10" t="s">
        <v>1136</v>
      </c>
      <c r="AK157" s="10" t="s">
        <v>3113</v>
      </c>
    </row>
    <row r="158" spans="1:37" ht="96">
      <c r="A158" s="10">
        <v>153</v>
      </c>
      <c r="B158" s="11" t="s">
        <v>1635</v>
      </c>
      <c r="C158" s="30" t="s">
        <v>1092</v>
      </c>
      <c r="D158" s="30" t="s">
        <v>1038</v>
      </c>
      <c r="E158" s="12"/>
      <c r="F158" s="10" t="s">
        <v>1639</v>
      </c>
      <c r="G158" s="10" t="s">
        <v>3462</v>
      </c>
      <c r="H158" s="10" t="s">
        <v>3113</v>
      </c>
      <c r="I158" s="12" t="s">
        <v>3390</v>
      </c>
      <c r="J158" s="12"/>
      <c r="K158" s="12" t="s">
        <v>2219</v>
      </c>
      <c r="L158" s="55">
        <v>31000</v>
      </c>
      <c r="M158" s="10">
        <v>1</v>
      </c>
      <c r="N158" s="55">
        <v>36600</v>
      </c>
      <c r="O158" s="12" t="s">
        <v>3391</v>
      </c>
      <c r="P158" s="56" t="s">
        <v>3113</v>
      </c>
      <c r="Q158" s="56" t="s">
        <v>3113</v>
      </c>
      <c r="R158" s="56" t="s">
        <v>3113</v>
      </c>
      <c r="S158" s="56" t="s">
        <v>3113</v>
      </c>
      <c r="T158" s="56" t="s">
        <v>3113</v>
      </c>
      <c r="U158" s="56" t="s">
        <v>3113</v>
      </c>
      <c r="V158" s="12" t="s">
        <v>2266</v>
      </c>
      <c r="W158" s="10" t="s">
        <v>3113</v>
      </c>
      <c r="X158" s="55">
        <v>36600</v>
      </c>
      <c r="Y158" s="10" t="s">
        <v>3113</v>
      </c>
      <c r="Z158" s="10" t="s">
        <v>3113</v>
      </c>
      <c r="AA158" s="10" t="s">
        <v>3113</v>
      </c>
      <c r="AB158" s="10" t="s">
        <v>3113</v>
      </c>
      <c r="AC158" s="10" t="s">
        <v>3113</v>
      </c>
      <c r="AD158" s="55">
        <v>36600</v>
      </c>
      <c r="AE158" s="10" t="s">
        <v>3113</v>
      </c>
      <c r="AF158" s="10" t="s">
        <v>3113</v>
      </c>
      <c r="AG158" s="10" t="s">
        <v>3113</v>
      </c>
      <c r="AH158" s="10" t="s">
        <v>3113</v>
      </c>
      <c r="AI158" s="10" t="s">
        <v>3113</v>
      </c>
      <c r="AJ158" s="10" t="s">
        <v>1136</v>
      </c>
      <c r="AK158" s="10" t="s">
        <v>3113</v>
      </c>
    </row>
    <row r="159" spans="1:37" ht="70.5" customHeight="1">
      <c r="A159" s="10">
        <v>154</v>
      </c>
      <c r="B159" s="11" t="s">
        <v>1635</v>
      </c>
      <c r="C159" s="12" t="s">
        <v>1039</v>
      </c>
      <c r="D159" s="7" t="s">
        <v>1040</v>
      </c>
      <c r="E159" s="12" t="s">
        <v>3392</v>
      </c>
      <c r="F159" s="10" t="s">
        <v>1640</v>
      </c>
      <c r="G159" s="10" t="s">
        <v>1642</v>
      </c>
      <c r="H159" s="12"/>
      <c r="I159" s="12" t="s">
        <v>3393</v>
      </c>
      <c r="J159" s="12" t="s">
        <v>3394</v>
      </c>
      <c r="K159" s="12" t="s">
        <v>4301</v>
      </c>
      <c r="L159" s="55">
        <v>82992</v>
      </c>
      <c r="M159" s="10">
        <v>5</v>
      </c>
      <c r="N159" s="55">
        <v>63049.6</v>
      </c>
      <c r="O159" s="12" t="s">
        <v>3395</v>
      </c>
      <c r="P159" s="55">
        <v>83448</v>
      </c>
      <c r="Q159" s="12" t="s">
        <v>3396</v>
      </c>
      <c r="R159" s="55">
        <v>71746.74</v>
      </c>
      <c r="S159" s="12" t="s">
        <v>3397</v>
      </c>
      <c r="T159" s="56" t="s">
        <v>3113</v>
      </c>
      <c r="U159" s="56" t="s">
        <v>3113</v>
      </c>
      <c r="V159" s="12" t="s">
        <v>3398</v>
      </c>
      <c r="W159" s="10" t="s">
        <v>3113</v>
      </c>
      <c r="X159" s="55">
        <v>63049.6</v>
      </c>
      <c r="Y159" s="10" t="s">
        <v>3113</v>
      </c>
      <c r="Z159" s="10" t="s">
        <v>3113</v>
      </c>
      <c r="AA159" s="10" t="s">
        <v>3113</v>
      </c>
      <c r="AB159" s="10" t="s">
        <v>3113</v>
      </c>
      <c r="AC159" s="10" t="s">
        <v>3113</v>
      </c>
      <c r="AD159" s="55">
        <v>63049.6</v>
      </c>
      <c r="AE159" s="10" t="s">
        <v>3113</v>
      </c>
      <c r="AF159" s="10" t="s">
        <v>3113</v>
      </c>
      <c r="AG159" s="10" t="s">
        <v>3113</v>
      </c>
      <c r="AH159" s="10" t="s">
        <v>3113</v>
      </c>
      <c r="AI159" s="10" t="s">
        <v>3113</v>
      </c>
      <c r="AJ159" s="10" t="s">
        <v>1136</v>
      </c>
      <c r="AK159" s="10" t="s">
        <v>3113</v>
      </c>
    </row>
    <row r="160" spans="1:37" ht="183.75" customHeight="1">
      <c r="A160" s="10">
        <v>155</v>
      </c>
      <c r="B160" s="11" t="s">
        <v>1635</v>
      </c>
      <c r="C160" s="12" t="s">
        <v>1041</v>
      </c>
      <c r="D160" s="4" t="s">
        <v>1042</v>
      </c>
      <c r="E160" s="12" t="s">
        <v>3399</v>
      </c>
      <c r="F160" s="10" t="s">
        <v>1640</v>
      </c>
      <c r="G160" s="10" t="s">
        <v>1642</v>
      </c>
      <c r="H160" s="12"/>
      <c r="I160" s="12" t="s">
        <v>3400</v>
      </c>
      <c r="J160" s="12" t="s">
        <v>3401</v>
      </c>
      <c r="K160" s="12" t="s">
        <v>4301</v>
      </c>
      <c r="L160" s="55">
        <v>94860.33</v>
      </c>
      <c r="M160" s="10">
        <v>5</v>
      </c>
      <c r="N160" s="55" t="s">
        <v>1093</v>
      </c>
      <c r="O160" s="72" t="s">
        <v>1094</v>
      </c>
      <c r="P160" s="55" t="s">
        <v>1095</v>
      </c>
      <c r="Q160" s="12" t="s">
        <v>1096</v>
      </c>
      <c r="R160" s="55" t="s">
        <v>1093</v>
      </c>
      <c r="S160" s="12" t="s">
        <v>1097</v>
      </c>
      <c r="T160" s="56" t="s">
        <v>3113</v>
      </c>
      <c r="U160" s="56" t="s">
        <v>3113</v>
      </c>
      <c r="V160" s="12" t="s">
        <v>1098</v>
      </c>
      <c r="W160" s="10" t="s">
        <v>3113</v>
      </c>
      <c r="X160" s="55">
        <v>104884.14</v>
      </c>
      <c r="Y160" s="10" t="s">
        <v>3113</v>
      </c>
      <c r="Z160" s="10" t="s">
        <v>3113</v>
      </c>
      <c r="AA160" s="10" t="s">
        <v>3113</v>
      </c>
      <c r="AB160" s="10" t="s">
        <v>3113</v>
      </c>
      <c r="AC160" s="10" t="s">
        <v>3113</v>
      </c>
      <c r="AD160" s="55">
        <v>104884.14</v>
      </c>
      <c r="AE160" s="10" t="s">
        <v>3113</v>
      </c>
      <c r="AF160" s="10" t="s">
        <v>3113</v>
      </c>
      <c r="AG160" s="10" t="s">
        <v>3113</v>
      </c>
      <c r="AH160" s="10" t="s">
        <v>3113</v>
      </c>
      <c r="AI160" s="10" t="s">
        <v>3113</v>
      </c>
      <c r="AJ160" s="10" t="s">
        <v>1136</v>
      </c>
      <c r="AK160" s="10" t="s">
        <v>3113</v>
      </c>
    </row>
    <row r="161" spans="1:37" ht="72">
      <c r="A161" s="10">
        <v>156</v>
      </c>
      <c r="B161" s="11" t="s">
        <v>1635</v>
      </c>
      <c r="C161" s="12" t="s">
        <v>1043</v>
      </c>
      <c r="D161" s="7" t="s">
        <v>1044</v>
      </c>
      <c r="E161" s="12"/>
      <c r="F161" s="10" t="s">
        <v>1639</v>
      </c>
      <c r="G161" s="10" t="s">
        <v>3462</v>
      </c>
      <c r="H161" s="12"/>
      <c r="I161" s="12" t="s">
        <v>2222</v>
      </c>
      <c r="J161" s="12"/>
      <c r="K161" s="12" t="s">
        <v>3402</v>
      </c>
      <c r="L161" s="55">
        <v>95384.07</v>
      </c>
      <c r="M161" s="10">
        <v>1</v>
      </c>
      <c r="N161" s="55">
        <v>116363.6</v>
      </c>
      <c r="O161" s="12" t="s">
        <v>3403</v>
      </c>
      <c r="P161" s="55">
        <v>124440</v>
      </c>
      <c r="Q161" s="56" t="s">
        <v>3113</v>
      </c>
      <c r="R161" s="56" t="s">
        <v>3113</v>
      </c>
      <c r="S161" s="56" t="s">
        <v>3113</v>
      </c>
      <c r="T161" s="56" t="s">
        <v>3113</v>
      </c>
      <c r="U161" s="56" t="s">
        <v>3113</v>
      </c>
      <c r="V161" s="12" t="s">
        <v>2266</v>
      </c>
      <c r="W161" s="10" t="s">
        <v>3113</v>
      </c>
      <c r="X161" s="55">
        <v>116363.6</v>
      </c>
      <c r="Y161" s="10" t="s">
        <v>3113</v>
      </c>
      <c r="Z161" s="10" t="s">
        <v>3113</v>
      </c>
      <c r="AA161" s="10" t="s">
        <v>3113</v>
      </c>
      <c r="AB161" s="10" t="s">
        <v>3113</v>
      </c>
      <c r="AC161" s="10" t="s">
        <v>3113</v>
      </c>
      <c r="AD161" s="55">
        <v>116363.6</v>
      </c>
      <c r="AE161" s="10" t="s">
        <v>3113</v>
      </c>
      <c r="AF161" s="10" t="s">
        <v>3113</v>
      </c>
      <c r="AG161" s="10" t="s">
        <v>3113</v>
      </c>
      <c r="AH161" s="10" t="s">
        <v>3113</v>
      </c>
      <c r="AI161" s="10" t="s">
        <v>3113</v>
      </c>
      <c r="AJ161" s="10" t="s">
        <v>1136</v>
      </c>
      <c r="AK161" s="10" t="s">
        <v>3113</v>
      </c>
    </row>
    <row r="162" spans="1:37" ht="409.5" customHeight="1">
      <c r="A162" s="10">
        <v>157</v>
      </c>
      <c r="B162" s="11" t="s">
        <v>4260</v>
      </c>
      <c r="C162" s="12" t="s">
        <v>1045</v>
      </c>
      <c r="D162" s="33" t="s">
        <v>3525</v>
      </c>
      <c r="E162" s="12" t="s">
        <v>3404</v>
      </c>
      <c r="F162" s="10" t="s">
        <v>1640</v>
      </c>
      <c r="G162" s="10" t="s">
        <v>1642</v>
      </c>
      <c r="H162" s="12"/>
      <c r="I162" s="12" t="s">
        <v>3405</v>
      </c>
      <c r="J162" s="12" t="s">
        <v>3406</v>
      </c>
      <c r="K162" s="12" t="s">
        <v>4301</v>
      </c>
      <c r="L162" s="55">
        <v>201386.13</v>
      </c>
      <c r="M162" s="10">
        <v>1</v>
      </c>
      <c r="N162" s="55">
        <v>31110</v>
      </c>
      <c r="O162" s="12" t="s">
        <v>3407</v>
      </c>
      <c r="P162" s="56" t="s">
        <v>3113</v>
      </c>
      <c r="Q162" s="56" t="s">
        <v>3113</v>
      </c>
      <c r="R162" s="56" t="s">
        <v>3113</v>
      </c>
      <c r="S162" s="56" t="s">
        <v>3113</v>
      </c>
      <c r="T162" s="12" t="s">
        <v>3408</v>
      </c>
      <c r="U162" s="56" t="s">
        <v>3113</v>
      </c>
      <c r="V162" s="12" t="s">
        <v>3790</v>
      </c>
      <c r="W162" s="56" t="s">
        <v>3113</v>
      </c>
      <c r="X162" s="55">
        <v>31110</v>
      </c>
      <c r="Y162" s="56" t="s">
        <v>3113</v>
      </c>
      <c r="Z162" s="56" t="s">
        <v>3113</v>
      </c>
      <c r="AA162" s="56" t="s">
        <v>3113</v>
      </c>
      <c r="AB162" s="56" t="s">
        <v>3113</v>
      </c>
      <c r="AC162" s="56" t="s">
        <v>3113</v>
      </c>
      <c r="AD162" s="55">
        <v>31110</v>
      </c>
      <c r="AE162" s="56" t="s">
        <v>3113</v>
      </c>
      <c r="AF162" s="56" t="s">
        <v>3113</v>
      </c>
      <c r="AG162" s="56" t="s">
        <v>3113</v>
      </c>
      <c r="AH162" s="56" t="s">
        <v>3113</v>
      </c>
      <c r="AI162" s="56" t="s">
        <v>3113</v>
      </c>
      <c r="AJ162" s="56" t="s">
        <v>3113</v>
      </c>
      <c r="AK162" s="56" t="s">
        <v>3113</v>
      </c>
    </row>
    <row r="163" spans="1:37" ht="46.5" customHeight="1">
      <c r="A163" s="10">
        <v>158</v>
      </c>
      <c r="B163" s="11" t="s">
        <v>1635</v>
      </c>
      <c r="C163" s="12" t="s">
        <v>3377</v>
      </c>
      <c r="D163" s="4" t="s">
        <v>1643</v>
      </c>
      <c r="E163" s="12"/>
      <c r="F163" s="10" t="s">
        <v>1640</v>
      </c>
      <c r="G163" s="10" t="s">
        <v>1644</v>
      </c>
      <c r="H163" s="12"/>
      <c r="I163" s="12" t="s">
        <v>3390</v>
      </c>
      <c r="J163" s="12" t="s">
        <v>3409</v>
      </c>
      <c r="K163" s="12"/>
      <c r="L163" s="55">
        <v>1229508</v>
      </c>
      <c r="M163" s="10" t="s">
        <v>3113</v>
      </c>
      <c r="N163" s="10" t="s">
        <v>3113</v>
      </c>
      <c r="O163" s="12" t="s">
        <v>3127</v>
      </c>
      <c r="P163" s="10" t="s">
        <v>3113</v>
      </c>
      <c r="Q163" s="10" t="s">
        <v>3113</v>
      </c>
      <c r="R163" s="10" t="s">
        <v>3113</v>
      </c>
      <c r="S163" s="10" t="s">
        <v>3113</v>
      </c>
      <c r="T163" s="10" t="s">
        <v>3113</v>
      </c>
      <c r="U163" s="10" t="s">
        <v>3113</v>
      </c>
      <c r="V163" s="12" t="s">
        <v>3127</v>
      </c>
      <c r="W163" s="10" t="s">
        <v>3113</v>
      </c>
      <c r="X163" s="10" t="s">
        <v>3113</v>
      </c>
      <c r="Y163" s="10" t="s">
        <v>3113</v>
      </c>
      <c r="Z163" s="10" t="s">
        <v>3113</v>
      </c>
      <c r="AA163" s="10" t="s">
        <v>3113</v>
      </c>
      <c r="AB163" s="10" t="s">
        <v>3113</v>
      </c>
      <c r="AC163" s="10" t="s">
        <v>3113</v>
      </c>
      <c r="AD163" s="10" t="s">
        <v>3113</v>
      </c>
      <c r="AE163" s="10" t="s">
        <v>3113</v>
      </c>
      <c r="AF163" s="10" t="s">
        <v>3113</v>
      </c>
      <c r="AG163" s="10" t="s">
        <v>3113</v>
      </c>
      <c r="AH163" s="10" t="s">
        <v>3113</v>
      </c>
      <c r="AI163" s="10" t="s">
        <v>3113</v>
      </c>
      <c r="AJ163" s="10" t="s">
        <v>3113</v>
      </c>
      <c r="AK163" s="10" t="s">
        <v>3113</v>
      </c>
    </row>
    <row r="164" spans="1:37" ht="261" customHeight="1">
      <c r="A164" s="10">
        <v>159</v>
      </c>
      <c r="B164" s="11" t="s">
        <v>4260</v>
      </c>
      <c r="C164" s="12" t="s">
        <v>3607</v>
      </c>
      <c r="D164" s="2" t="s">
        <v>3608</v>
      </c>
      <c r="E164" s="12" t="s">
        <v>3410</v>
      </c>
      <c r="F164" s="10" t="s">
        <v>1640</v>
      </c>
      <c r="G164" s="10" t="s">
        <v>1644</v>
      </c>
      <c r="H164" s="12"/>
      <c r="I164" s="12" t="s">
        <v>3789</v>
      </c>
      <c r="J164" s="12" t="s">
        <v>3411</v>
      </c>
      <c r="K164" s="12" t="s">
        <v>3412</v>
      </c>
      <c r="L164" s="55">
        <v>4327870</v>
      </c>
      <c r="M164" s="10">
        <v>2</v>
      </c>
      <c r="N164" s="55" t="s">
        <v>3413</v>
      </c>
      <c r="O164" s="12" t="s">
        <v>3414</v>
      </c>
      <c r="P164" s="55">
        <v>4928199.36</v>
      </c>
      <c r="Q164" s="12" t="s">
        <v>3415</v>
      </c>
      <c r="R164" s="55">
        <v>4162830.32</v>
      </c>
      <c r="S164" s="12" t="s">
        <v>3416</v>
      </c>
      <c r="T164" s="12" t="s">
        <v>3417</v>
      </c>
      <c r="U164" s="12" t="s">
        <v>3418</v>
      </c>
      <c r="V164" s="12" t="s">
        <v>3419</v>
      </c>
      <c r="W164" s="10" t="s">
        <v>3113</v>
      </c>
      <c r="X164" s="55">
        <v>3367160.96</v>
      </c>
      <c r="Y164" s="56">
        <v>676318.96</v>
      </c>
      <c r="Z164" s="56">
        <v>119350.4</v>
      </c>
      <c r="AA164" s="10" t="s">
        <v>3113</v>
      </c>
      <c r="AB164" s="10" t="s">
        <v>3113</v>
      </c>
      <c r="AC164" s="10" t="s">
        <v>3113</v>
      </c>
      <c r="AD164" s="55">
        <v>4162830.32</v>
      </c>
      <c r="AE164" s="10" t="s">
        <v>3113</v>
      </c>
      <c r="AF164" s="10" t="s">
        <v>3113</v>
      </c>
      <c r="AG164" s="12" t="s">
        <v>3254</v>
      </c>
      <c r="AH164" s="12" t="s">
        <v>3255</v>
      </c>
      <c r="AI164" s="56">
        <v>4162830.3</v>
      </c>
      <c r="AJ164" s="10" t="s">
        <v>1141</v>
      </c>
      <c r="AK164" s="10" t="s">
        <v>3256</v>
      </c>
    </row>
    <row r="165" spans="1:37" ht="252">
      <c r="A165" s="10">
        <v>160</v>
      </c>
      <c r="B165" s="11" t="s">
        <v>1635</v>
      </c>
      <c r="C165" s="12" t="s">
        <v>3609</v>
      </c>
      <c r="D165" s="7" t="s">
        <v>3610</v>
      </c>
      <c r="E165" s="12" t="s">
        <v>1772</v>
      </c>
      <c r="F165" s="10" t="s">
        <v>1640</v>
      </c>
      <c r="G165" s="10" t="s">
        <v>1642</v>
      </c>
      <c r="H165" s="12"/>
      <c r="I165" s="12" t="s">
        <v>3393</v>
      </c>
      <c r="J165" s="12" t="s">
        <v>3421</v>
      </c>
      <c r="K165" s="12" t="s">
        <v>3422</v>
      </c>
      <c r="L165" s="55">
        <v>81762.28</v>
      </c>
      <c r="M165" s="10">
        <v>2</v>
      </c>
      <c r="N165" s="55" t="s">
        <v>1099</v>
      </c>
      <c r="O165" s="12" t="s">
        <v>1100</v>
      </c>
      <c r="P165" s="74" t="s">
        <v>1103</v>
      </c>
      <c r="Q165" s="12" t="s">
        <v>1102</v>
      </c>
      <c r="R165" s="74" t="s">
        <v>1101</v>
      </c>
      <c r="S165" s="12" t="s">
        <v>1104</v>
      </c>
      <c r="T165" s="10" t="s">
        <v>3113</v>
      </c>
      <c r="U165" s="10" t="s">
        <v>3113</v>
      </c>
      <c r="V165" s="55" t="s">
        <v>1105</v>
      </c>
      <c r="W165" s="10" t="s">
        <v>3113</v>
      </c>
      <c r="X165" s="55">
        <v>31024.87</v>
      </c>
      <c r="Y165" s="10" t="s">
        <v>3113</v>
      </c>
      <c r="Z165" s="10" t="s">
        <v>3113</v>
      </c>
      <c r="AA165" s="10" t="s">
        <v>3113</v>
      </c>
      <c r="AB165" s="10" t="s">
        <v>3113</v>
      </c>
      <c r="AC165" s="10" t="s">
        <v>3113</v>
      </c>
      <c r="AD165" s="55">
        <v>31024.87</v>
      </c>
      <c r="AE165" s="10" t="s">
        <v>3113</v>
      </c>
      <c r="AF165" s="10" t="s">
        <v>3113</v>
      </c>
      <c r="AG165" s="10" t="s">
        <v>3113</v>
      </c>
      <c r="AH165" s="10" t="s">
        <v>3113</v>
      </c>
      <c r="AI165" s="10" t="s">
        <v>3113</v>
      </c>
      <c r="AJ165" s="10" t="s">
        <v>1136</v>
      </c>
      <c r="AK165" s="10" t="s">
        <v>3113</v>
      </c>
    </row>
    <row r="166" spans="1:37" ht="50.25" customHeight="1">
      <c r="A166" s="10">
        <v>161</v>
      </c>
      <c r="B166" s="11" t="s">
        <v>1635</v>
      </c>
      <c r="C166" s="12" t="s">
        <v>3611</v>
      </c>
      <c r="D166" s="7" t="s">
        <v>3612</v>
      </c>
      <c r="E166" s="12" t="s">
        <v>2972</v>
      </c>
      <c r="F166" s="10" t="s">
        <v>1640</v>
      </c>
      <c r="G166" s="10" t="s">
        <v>3100</v>
      </c>
      <c r="H166" s="10" t="s">
        <v>3113</v>
      </c>
      <c r="I166" s="12" t="s">
        <v>3423</v>
      </c>
      <c r="J166" s="12"/>
      <c r="K166" s="12" t="s">
        <v>3424</v>
      </c>
      <c r="L166" s="55">
        <v>19500</v>
      </c>
      <c r="M166" s="10">
        <v>3</v>
      </c>
      <c r="N166" s="55" t="s">
        <v>3425</v>
      </c>
      <c r="O166" s="12" t="s">
        <v>3426</v>
      </c>
      <c r="P166" s="55">
        <v>25254</v>
      </c>
      <c r="Q166" s="12" t="s">
        <v>3427</v>
      </c>
      <c r="R166" s="55">
        <v>23424</v>
      </c>
      <c r="S166" s="12" t="s">
        <v>3428</v>
      </c>
      <c r="T166" s="10" t="s">
        <v>3113</v>
      </c>
      <c r="U166" s="10" t="s">
        <v>3113</v>
      </c>
      <c r="V166" s="12" t="s">
        <v>3383</v>
      </c>
      <c r="W166" s="10" t="s">
        <v>3113</v>
      </c>
      <c r="X166" s="55">
        <v>25254</v>
      </c>
      <c r="Y166" s="10" t="s">
        <v>3113</v>
      </c>
      <c r="Z166" s="10" t="s">
        <v>3113</v>
      </c>
      <c r="AA166" s="10" t="s">
        <v>3113</v>
      </c>
      <c r="AB166" s="10" t="s">
        <v>3113</v>
      </c>
      <c r="AC166" s="10" t="s">
        <v>3113</v>
      </c>
      <c r="AD166" s="55">
        <v>25254</v>
      </c>
      <c r="AE166" s="10" t="s">
        <v>3113</v>
      </c>
      <c r="AF166" s="10" t="s">
        <v>3113</v>
      </c>
      <c r="AG166" s="10" t="s">
        <v>3113</v>
      </c>
      <c r="AH166" s="10" t="s">
        <v>3113</v>
      </c>
      <c r="AI166" s="10" t="s">
        <v>3113</v>
      </c>
      <c r="AJ166" s="10" t="s">
        <v>1136</v>
      </c>
      <c r="AK166" s="10" t="s">
        <v>3113</v>
      </c>
    </row>
    <row r="167" spans="1:37" ht="77.25" customHeight="1">
      <c r="A167" s="10">
        <v>162</v>
      </c>
      <c r="B167" s="11" t="s">
        <v>4260</v>
      </c>
      <c r="C167" s="12" t="s">
        <v>3613</v>
      </c>
      <c r="D167" s="4" t="s">
        <v>3614</v>
      </c>
      <c r="E167" s="12" t="s">
        <v>3700</v>
      </c>
      <c r="F167" s="10" t="s">
        <v>1640</v>
      </c>
      <c r="G167" s="10" t="s">
        <v>1642</v>
      </c>
      <c r="H167" s="12"/>
      <c r="I167" s="12" t="s">
        <v>3393</v>
      </c>
      <c r="J167" s="12" t="s">
        <v>3701</v>
      </c>
      <c r="K167" s="12" t="s">
        <v>4288</v>
      </c>
      <c r="L167" s="55">
        <v>33680.33</v>
      </c>
      <c r="M167" s="10">
        <v>2</v>
      </c>
      <c r="N167" s="55" t="s">
        <v>3648</v>
      </c>
      <c r="O167" s="12" t="s">
        <v>3649</v>
      </c>
      <c r="P167" s="55" t="s">
        <v>3650</v>
      </c>
      <c r="Q167" s="12" t="s">
        <v>3651</v>
      </c>
      <c r="R167" s="55" t="s">
        <v>3648</v>
      </c>
      <c r="S167" s="12" t="s">
        <v>3652</v>
      </c>
      <c r="T167" s="10" t="s">
        <v>3113</v>
      </c>
      <c r="U167" s="10" t="s">
        <v>3113</v>
      </c>
      <c r="V167" s="12" t="s">
        <v>3702</v>
      </c>
      <c r="W167" s="10" t="s">
        <v>3113</v>
      </c>
      <c r="X167" s="55">
        <v>19916.5</v>
      </c>
      <c r="Y167" s="10" t="s">
        <v>3113</v>
      </c>
      <c r="Z167" s="10" t="s">
        <v>3113</v>
      </c>
      <c r="AA167" s="10" t="s">
        <v>3113</v>
      </c>
      <c r="AB167" s="10" t="s">
        <v>3113</v>
      </c>
      <c r="AC167" s="10" t="s">
        <v>3113</v>
      </c>
      <c r="AD167" s="55">
        <v>19916.5</v>
      </c>
      <c r="AE167" s="10" t="s">
        <v>3113</v>
      </c>
      <c r="AF167" s="10" t="s">
        <v>3113</v>
      </c>
      <c r="AG167" s="10" t="s">
        <v>3113</v>
      </c>
      <c r="AH167" s="10" t="s">
        <v>3113</v>
      </c>
      <c r="AI167" s="10" t="s">
        <v>3113</v>
      </c>
      <c r="AJ167" s="10" t="s">
        <v>1141</v>
      </c>
      <c r="AK167" s="10" t="s">
        <v>3113</v>
      </c>
    </row>
    <row r="168" spans="1:37" ht="38.25">
      <c r="A168" s="10">
        <v>163</v>
      </c>
      <c r="B168" s="11" t="s">
        <v>1635</v>
      </c>
      <c r="C168" s="12" t="s">
        <v>3615</v>
      </c>
      <c r="D168" s="4" t="s">
        <v>3616</v>
      </c>
      <c r="E168" s="12" t="s">
        <v>3703</v>
      </c>
      <c r="F168" s="10" t="s">
        <v>1640</v>
      </c>
      <c r="G168" s="10" t="s">
        <v>1642</v>
      </c>
      <c r="H168" s="12"/>
      <c r="I168" s="12" t="s">
        <v>3704</v>
      </c>
      <c r="J168" s="12" t="s">
        <v>3705</v>
      </c>
      <c r="K168" s="12" t="s">
        <v>2291</v>
      </c>
      <c r="L168" s="55">
        <v>122959.81</v>
      </c>
      <c r="M168" s="10">
        <v>2</v>
      </c>
      <c r="N168" s="55"/>
      <c r="O168" s="12" t="s">
        <v>4272</v>
      </c>
      <c r="P168" s="56" t="s">
        <v>3113</v>
      </c>
      <c r="Q168" s="56" t="s">
        <v>3113</v>
      </c>
      <c r="R168" s="56" t="s">
        <v>3113</v>
      </c>
      <c r="S168" s="56" t="s">
        <v>3113</v>
      </c>
      <c r="T168" s="56" t="s">
        <v>3113</v>
      </c>
      <c r="U168" s="56" t="s">
        <v>3113</v>
      </c>
      <c r="V168" s="12" t="s">
        <v>4272</v>
      </c>
      <c r="W168" s="56" t="s">
        <v>3113</v>
      </c>
      <c r="X168" s="56" t="s">
        <v>3113</v>
      </c>
      <c r="Y168" s="56" t="s">
        <v>3113</v>
      </c>
      <c r="Z168" s="56" t="s">
        <v>3113</v>
      </c>
      <c r="AA168" s="56" t="s">
        <v>3113</v>
      </c>
      <c r="AB168" s="56" t="s">
        <v>3113</v>
      </c>
      <c r="AC168" s="56" t="s">
        <v>3113</v>
      </c>
      <c r="AD168" s="56" t="s">
        <v>3113</v>
      </c>
      <c r="AE168" s="56" t="s">
        <v>3113</v>
      </c>
      <c r="AF168" s="56" t="s">
        <v>3113</v>
      </c>
      <c r="AG168" s="56" t="s">
        <v>3113</v>
      </c>
      <c r="AH168" s="56" t="s">
        <v>3113</v>
      </c>
      <c r="AI168" s="56" t="s">
        <v>3113</v>
      </c>
      <c r="AJ168" s="56" t="s">
        <v>3113</v>
      </c>
      <c r="AK168" s="56" t="s">
        <v>3113</v>
      </c>
    </row>
    <row r="169" spans="1:37" ht="339" customHeight="1">
      <c r="A169" s="10">
        <v>164</v>
      </c>
      <c r="B169" s="11" t="s">
        <v>4260</v>
      </c>
      <c r="C169" s="12" t="s">
        <v>3617</v>
      </c>
      <c r="D169" s="7" t="s">
        <v>3618</v>
      </c>
      <c r="E169" s="12" t="s">
        <v>3714</v>
      </c>
      <c r="F169" s="10" t="s">
        <v>1639</v>
      </c>
      <c r="G169" s="10" t="s">
        <v>1642</v>
      </c>
      <c r="H169" s="12"/>
      <c r="I169" s="12" t="s">
        <v>3706</v>
      </c>
      <c r="J169" s="12" t="s">
        <v>3707</v>
      </c>
      <c r="K169" s="12" t="s">
        <v>2311</v>
      </c>
      <c r="L169" s="55">
        <v>94262</v>
      </c>
      <c r="M169" s="10">
        <v>2</v>
      </c>
      <c r="N169" s="55" t="s">
        <v>3708</v>
      </c>
      <c r="O169" s="12" t="s">
        <v>3709</v>
      </c>
      <c r="P169" s="55" t="s">
        <v>3710</v>
      </c>
      <c r="Q169" s="12" t="s">
        <v>3711</v>
      </c>
      <c r="R169" s="55" t="s">
        <v>3712</v>
      </c>
      <c r="S169" s="12" t="s">
        <v>3713</v>
      </c>
      <c r="T169" s="12" t="s">
        <v>3164</v>
      </c>
      <c r="U169" s="10" t="s">
        <v>3113</v>
      </c>
      <c r="V169" s="12" t="s">
        <v>3790</v>
      </c>
      <c r="W169" s="12"/>
      <c r="X169" s="231" t="s">
        <v>3257</v>
      </c>
      <c r="Y169" s="148"/>
      <c r="Z169" s="56" t="s">
        <v>3113</v>
      </c>
      <c r="AA169" s="56" t="s">
        <v>3113</v>
      </c>
      <c r="AB169" s="56" t="s">
        <v>3113</v>
      </c>
      <c r="AC169" s="56" t="s">
        <v>3113</v>
      </c>
      <c r="AD169" s="55" t="s">
        <v>3257</v>
      </c>
      <c r="AE169" s="56" t="s">
        <v>3113</v>
      </c>
      <c r="AF169" s="56" t="s">
        <v>3113</v>
      </c>
      <c r="AG169" s="56" t="s">
        <v>3258</v>
      </c>
      <c r="AH169" s="12" t="s">
        <v>3259</v>
      </c>
      <c r="AI169" s="56" t="s">
        <v>3113</v>
      </c>
      <c r="AJ169" s="56" t="s">
        <v>1141</v>
      </c>
      <c r="AK169" s="56" t="s">
        <v>3113</v>
      </c>
    </row>
    <row r="170" spans="1:37" ht="48">
      <c r="A170" s="10">
        <v>165</v>
      </c>
      <c r="B170" s="11" t="s">
        <v>1635</v>
      </c>
      <c r="C170" s="12" t="s">
        <v>3619</v>
      </c>
      <c r="D170" s="7" t="s">
        <v>3620</v>
      </c>
      <c r="E170" s="12" t="s">
        <v>3714</v>
      </c>
      <c r="F170" s="10" t="s">
        <v>1639</v>
      </c>
      <c r="G170" s="10" t="s">
        <v>1642</v>
      </c>
      <c r="I170" s="12" t="s">
        <v>2241</v>
      </c>
      <c r="J170" s="12" t="s">
        <v>1679</v>
      </c>
      <c r="K170" s="12" t="s">
        <v>3435</v>
      </c>
      <c r="L170" s="55">
        <v>150000</v>
      </c>
      <c r="M170" s="10">
        <v>2</v>
      </c>
      <c r="N170" s="55">
        <v>87858</v>
      </c>
      <c r="O170" s="12" t="s">
        <v>1816</v>
      </c>
      <c r="P170" s="55">
        <v>87858</v>
      </c>
      <c r="Q170" s="12" t="s">
        <v>3272</v>
      </c>
      <c r="R170" s="55">
        <v>45390</v>
      </c>
      <c r="S170" s="12" t="s">
        <v>3273</v>
      </c>
      <c r="T170" s="10" t="s">
        <v>3113</v>
      </c>
      <c r="U170" s="10" t="s">
        <v>3113</v>
      </c>
      <c r="V170" s="12" t="s">
        <v>3274</v>
      </c>
      <c r="W170" s="10" t="s">
        <v>3113</v>
      </c>
      <c r="X170" s="55">
        <v>87858</v>
      </c>
      <c r="Y170" s="10" t="s">
        <v>3113</v>
      </c>
      <c r="Z170" s="10" t="s">
        <v>3113</v>
      </c>
      <c r="AA170" s="10" t="s">
        <v>3113</v>
      </c>
      <c r="AB170" s="10" t="s">
        <v>3113</v>
      </c>
      <c r="AC170" s="10" t="s">
        <v>3113</v>
      </c>
      <c r="AD170" s="55">
        <v>87858</v>
      </c>
      <c r="AE170" s="10" t="s">
        <v>3113</v>
      </c>
      <c r="AF170" s="10" t="s">
        <v>3113</v>
      </c>
      <c r="AG170" s="10" t="s">
        <v>3113</v>
      </c>
      <c r="AH170" s="10" t="s">
        <v>3113</v>
      </c>
      <c r="AI170" s="10" t="s">
        <v>3113</v>
      </c>
      <c r="AJ170" s="10" t="s">
        <v>1136</v>
      </c>
      <c r="AK170" s="10" t="s">
        <v>3113</v>
      </c>
    </row>
    <row r="171" spans="1:37" ht="265.5" customHeight="1">
      <c r="A171" s="59">
        <v>166</v>
      </c>
      <c r="B171" s="11" t="s">
        <v>1635</v>
      </c>
      <c r="C171" s="12" t="s">
        <v>3621</v>
      </c>
      <c r="D171" s="4" t="s">
        <v>3622</v>
      </c>
      <c r="E171" s="12" t="s">
        <v>3715</v>
      </c>
      <c r="F171" s="10" t="s">
        <v>1640</v>
      </c>
      <c r="G171" s="10" t="s">
        <v>1642</v>
      </c>
      <c r="H171" s="12"/>
      <c r="I171" s="12" t="s">
        <v>3275</v>
      </c>
      <c r="J171" s="12" t="s">
        <v>3276</v>
      </c>
      <c r="K171" s="12" t="s">
        <v>3277</v>
      </c>
      <c r="L171" s="55">
        <v>190000</v>
      </c>
      <c r="M171" s="10">
        <v>3</v>
      </c>
      <c r="N171" s="55" t="s">
        <v>3749</v>
      </c>
      <c r="O171" s="12" t="s">
        <v>3750</v>
      </c>
      <c r="P171" s="70" t="s">
        <v>3753</v>
      </c>
      <c r="Q171" s="12" t="s">
        <v>3751</v>
      </c>
      <c r="R171" s="70" t="s">
        <v>3752</v>
      </c>
      <c r="S171" s="12" t="s">
        <v>3754</v>
      </c>
      <c r="T171" s="56" t="s">
        <v>3113</v>
      </c>
      <c r="U171" s="56" t="s">
        <v>3113</v>
      </c>
      <c r="V171" s="12" t="s">
        <v>4872</v>
      </c>
      <c r="W171" s="56" t="s">
        <v>3113</v>
      </c>
      <c r="X171" s="55">
        <v>103529.93</v>
      </c>
      <c r="Y171" s="56" t="s">
        <v>3113</v>
      </c>
      <c r="Z171" s="56" t="s">
        <v>3113</v>
      </c>
      <c r="AA171" s="56" t="s">
        <v>3113</v>
      </c>
      <c r="AB171" s="56" t="s">
        <v>3113</v>
      </c>
      <c r="AC171" s="56" t="s">
        <v>3113</v>
      </c>
      <c r="AD171" s="55">
        <v>103529.93</v>
      </c>
      <c r="AE171" s="56" t="s">
        <v>3113</v>
      </c>
      <c r="AF171" s="56" t="s">
        <v>3113</v>
      </c>
      <c r="AG171" s="56" t="s">
        <v>3113</v>
      </c>
      <c r="AH171" s="56" t="s">
        <v>3113</v>
      </c>
      <c r="AI171" s="56" t="s">
        <v>3113</v>
      </c>
      <c r="AJ171" s="56" t="s">
        <v>3118</v>
      </c>
      <c r="AK171" s="56">
        <v>606.01</v>
      </c>
    </row>
    <row r="172" spans="1:37" ht="38.25">
      <c r="A172" s="10">
        <v>167</v>
      </c>
      <c r="B172" s="11" t="s">
        <v>1635</v>
      </c>
      <c r="C172" s="30" t="s">
        <v>3623</v>
      </c>
      <c r="D172" s="24" t="s">
        <v>3625</v>
      </c>
      <c r="E172" s="12" t="s">
        <v>3716</v>
      </c>
      <c r="F172" s="10" t="s">
        <v>1640</v>
      </c>
      <c r="G172" s="10" t="s">
        <v>1642</v>
      </c>
      <c r="H172" s="12" t="s">
        <v>1106</v>
      </c>
      <c r="I172" s="12" t="s">
        <v>3278</v>
      </c>
      <c r="J172" s="12" t="s">
        <v>3279</v>
      </c>
      <c r="K172" s="12" t="s">
        <v>3280</v>
      </c>
      <c r="L172" s="55">
        <v>570259.84</v>
      </c>
      <c r="M172" s="10">
        <v>1</v>
      </c>
      <c r="N172" s="55">
        <v>689544</v>
      </c>
      <c r="O172" s="12" t="s">
        <v>3281</v>
      </c>
      <c r="P172" s="56" t="s">
        <v>3113</v>
      </c>
      <c r="Q172" s="56" t="s">
        <v>3113</v>
      </c>
      <c r="R172" s="56" t="s">
        <v>3113</v>
      </c>
      <c r="S172" s="56" t="s">
        <v>3113</v>
      </c>
      <c r="T172" s="56" t="s">
        <v>3113</v>
      </c>
      <c r="U172" s="56" t="s">
        <v>3113</v>
      </c>
      <c r="V172" s="12" t="s">
        <v>3282</v>
      </c>
      <c r="W172" s="56" t="s">
        <v>3113</v>
      </c>
      <c r="X172" s="55">
        <v>689544</v>
      </c>
      <c r="Y172" s="56" t="s">
        <v>3113</v>
      </c>
      <c r="Z172" s="56" t="s">
        <v>3113</v>
      </c>
      <c r="AA172" s="56" t="s">
        <v>3113</v>
      </c>
      <c r="AB172" s="56" t="s">
        <v>3113</v>
      </c>
      <c r="AC172" s="56" t="s">
        <v>3113</v>
      </c>
      <c r="AD172" s="55">
        <v>689544</v>
      </c>
      <c r="AE172" s="56" t="s">
        <v>3113</v>
      </c>
      <c r="AF172" s="56" t="s">
        <v>3113</v>
      </c>
      <c r="AG172" s="56" t="s">
        <v>3113</v>
      </c>
      <c r="AH172" s="56" t="s">
        <v>3113</v>
      </c>
      <c r="AI172" s="56" t="s">
        <v>3113</v>
      </c>
      <c r="AJ172" s="56" t="s">
        <v>3118</v>
      </c>
      <c r="AK172" s="56">
        <v>632.08</v>
      </c>
    </row>
    <row r="173" spans="1:37" ht="84">
      <c r="A173" s="10">
        <v>168</v>
      </c>
      <c r="B173" s="11" t="s">
        <v>4260</v>
      </c>
      <c r="C173" s="30" t="s">
        <v>3624</v>
      </c>
      <c r="D173" s="24" t="s">
        <v>3626</v>
      </c>
      <c r="E173" s="12"/>
      <c r="F173" s="10" t="s">
        <v>1639</v>
      </c>
      <c r="G173" s="10" t="s">
        <v>3462</v>
      </c>
      <c r="H173" s="10" t="s">
        <v>3113</v>
      </c>
      <c r="I173" s="12" t="s">
        <v>3283</v>
      </c>
      <c r="J173" s="12"/>
      <c r="K173" s="12" t="s">
        <v>3284</v>
      </c>
      <c r="L173" s="55">
        <v>12000000</v>
      </c>
      <c r="M173" s="10">
        <v>1</v>
      </c>
      <c r="N173" s="55">
        <v>11743696.28</v>
      </c>
      <c r="O173" s="12" t="s">
        <v>3285</v>
      </c>
      <c r="P173" s="56" t="s">
        <v>3113</v>
      </c>
      <c r="Q173" s="56" t="s">
        <v>3113</v>
      </c>
      <c r="R173" s="56" t="s">
        <v>3113</v>
      </c>
      <c r="S173" s="56" t="s">
        <v>3113</v>
      </c>
      <c r="T173" s="56" t="s">
        <v>3113</v>
      </c>
      <c r="U173" s="56" t="s">
        <v>3113</v>
      </c>
      <c r="V173" s="12" t="s">
        <v>4211</v>
      </c>
      <c r="W173" s="56" t="s">
        <v>3113</v>
      </c>
      <c r="X173" s="56" t="s">
        <v>3113</v>
      </c>
      <c r="Y173" s="55">
        <v>11743696.28</v>
      </c>
      <c r="Z173" s="56" t="s">
        <v>3113</v>
      </c>
      <c r="AA173" s="56" t="s">
        <v>3113</v>
      </c>
      <c r="AB173" s="56" t="s">
        <v>3113</v>
      </c>
      <c r="AC173" s="56" t="s">
        <v>3113</v>
      </c>
      <c r="AD173" s="55">
        <v>11743696.28</v>
      </c>
      <c r="AE173" s="56" t="s">
        <v>3113</v>
      </c>
      <c r="AF173" s="56" t="s">
        <v>3113</v>
      </c>
      <c r="AG173" s="56" t="s">
        <v>3113</v>
      </c>
      <c r="AH173" s="56" t="s">
        <v>3113</v>
      </c>
      <c r="AI173" s="56" t="s">
        <v>3113</v>
      </c>
      <c r="AJ173" s="56" t="s">
        <v>1141</v>
      </c>
      <c r="AK173" s="56">
        <v>39928.58</v>
      </c>
    </row>
    <row r="174" spans="1:37" ht="51">
      <c r="A174" s="10">
        <v>169</v>
      </c>
      <c r="B174" s="11" t="s">
        <v>1635</v>
      </c>
      <c r="C174" s="12" t="s">
        <v>3627</v>
      </c>
      <c r="D174" s="7" t="s">
        <v>3628</v>
      </c>
      <c r="E174" s="12" t="s">
        <v>4867</v>
      </c>
      <c r="F174" s="10" t="s">
        <v>1640</v>
      </c>
      <c r="G174" s="10" t="s">
        <v>3100</v>
      </c>
      <c r="H174" s="10" t="s">
        <v>3113</v>
      </c>
      <c r="I174" s="12" t="s">
        <v>3286</v>
      </c>
      <c r="J174" s="12"/>
      <c r="K174" s="12" t="s">
        <v>3287</v>
      </c>
      <c r="L174" s="55">
        <v>25000</v>
      </c>
      <c r="M174" s="10">
        <v>2</v>
      </c>
      <c r="N174" s="56" t="s">
        <v>3113</v>
      </c>
      <c r="O174" s="12" t="s">
        <v>3112</v>
      </c>
      <c r="P174" s="56" t="s">
        <v>3113</v>
      </c>
      <c r="Q174" s="56" t="s">
        <v>3113</v>
      </c>
      <c r="R174" s="56" t="s">
        <v>3113</v>
      </c>
      <c r="S174" s="56" t="s">
        <v>3113</v>
      </c>
      <c r="T174" s="56" t="s">
        <v>3113</v>
      </c>
      <c r="U174" s="56" t="s">
        <v>3113</v>
      </c>
      <c r="V174" s="12" t="s">
        <v>3112</v>
      </c>
      <c r="W174" s="56" t="s">
        <v>3113</v>
      </c>
      <c r="X174" s="56" t="s">
        <v>3113</v>
      </c>
      <c r="Y174" s="56" t="s">
        <v>3113</v>
      </c>
      <c r="Z174" s="56" t="s">
        <v>3113</v>
      </c>
      <c r="AA174" s="56" t="s">
        <v>3113</v>
      </c>
      <c r="AB174" s="56" t="s">
        <v>3113</v>
      </c>
      <c r="AC174" s="56" t="s">
        <v>3113</v>
      </c>
      <c r="AD174" s="56" t="s">
        <v>3113</v>
      </c>
      <c r="AE174" s="56" t="s">
        <v>3113</v>
      </c>
      <c r="AF174" s="56" t="s">
        <v>3113</v>
      </c>
      <c r="AG174" s="56" t="s">
        <v>3113</v>
      </c>
      <c r="AH174" s="56" t="s">
        <v>3113</v>
      </c>
      <c r="AI174" s="56" t="s">
        <v>3113</v>
      </c>
      <c r="AJ174" s="56" t="s">
        <v>3113</v>
      </c>
      <c r="AK174" s="56" t="s">
        <v>3113</v>
      </c>
    </row>
    <row r="175" spans="1:37" ht="120">
      <c r="A175" s="10">
        <v>170</v>
      </c>
      <c r="B175" s="11" t="s">
        <v>1635</v>
      </c>
      <c r="C175" s="12" t="s">
        <v>3629</v>
      </c>
      <c r="D175" s="7" t="s">
        <v>3630</v>
      </c>
      <c r="E175" s="12" t="s">
        <v>3288</v>
      </c>
      <c r="F175" s="10" t="s">
        <v>1640</v>
      </c>
      <c r="G175" s="10" t="s">
        <v>1642</v>
      </c>
      <c r="H175" s="12"/>
      <c r="I175" s="12" t="s">
        <v>2266</v>
      </c>
      <c r="J175" s="12" t="s">
        <v>3289</v>
      </c>
      <c r="K175" s="12" t="s">
        <v>3287</v>
      </c>
      <c r="L175" s="55">
        <v>29510</v>
      </c>
      <c r="M175" s="10">
        <v>6</v>
      </c>
      <c r="N175" s="55">
        <v>22909.16</v>
      </c>
      <c r="O175" s="12" t="s">
        <v>3290</v>
      </c>
      <c r="P175" s="55">
        <v>40113.6</v>
      </c>
      <c r="Q175" s="12" t="s">
        <v>3291</v>
      </c>
      <c r="R175" s="55">
        <v>22909.16</v>
      </c>
      <c r="S175" s="12" t="s">
        <v>3292</v>
      </c>
      <c r="T175" s="56" t="s">
        <v>3113</v>
      </c>
      <c r="U175" s="56" t="s">
        <v>3113</v>
      </c>
      <c r="V175" s="12" t="s">
        <v>3293</v>
      </c>
      <c r="W175" s="56" t="s">
        <v>3113</v>
      </c>
      <c r="X175" s="55">
        <v>22909.16</v>
      </c>
      <c r="Y175" s="56" t="s">
        <v>3113</v>
      </c>
      <c r="Z175" s="56" t="s">
        <v>3113</v>
      </c>
      <c r="AA175" s="56" t="s">
        <v>3113</v>
      </c>
      <c r="AB175" s="56" t="s">
        <v>3113</v>
      </c>
      <c r="AC175" s="56" t="s">
        <v>3113</v>
      </c>
      <c r="AD175" s="55">
        <v>22909.16</v>
      </c>
      <c r="AE175" s="56" t="s">
        <v>3113</v>
      </c>
      <c r="AF175" s="56" t="s">
        <v>3113</v>
      </c>
      <c r="AG175" s="56" t="s">
        <v>3113</v>
      </c>
      <c r="AH175" s="56" t="s">
        <v>3113</v>
      </c>
      <c r="AI175" s="56" t="s">
        <v>3113</v>
      </c>
      <c r="AJ175" s="56" t="s">
        <v>1136</v>
      </c>
      <c r="AK175" s="56" t="s">
        <v>3113</v>
      </c>
    </row>
    <row r="176" spans="1:37" ht="75" customHeight="1">
      <c r="A176" s="10">
        <v>171</v>
      </c>
      <c r="B176" s="11" t="s">
        <v>1635</v>
      </c>
      <c r="C176" s="12" t="s">
        <v>3631</v>
      </c>
      <c r="D176" s="7" t="s">
        <v>3677</v>
      </c>
      <c r="E176" s="12" t="s">
        <v>3294</v>
      </c>
      <c r="F176" s="10" t="s">
        <v>1639</v>
      </c>
      <c r="G176" s="10" t="s">
        <v>1642</v>
      </c>
      <c r="H176" s="12"/>
      <c r="I176" s="12" t="s">
        <v>3275</v>
      </c>
      <c r="J176" s="12" t="s">
        <v>3295</v>
      </c>
      <c r="K176" s="12" t="s">
        <v>3296</v>
      </c>
      <c r="L176" s="55">
        <v>204000</v>
      </c>
      <c r="M176" s="10">
        <v>1</v>
      </c>
      <c r="N176" s="55">
        <v>236664.09</v>
      </c>
      <c r="O176" s="12" t="s">
        <v>3297</v>
      </c>
      <c r="P176" s="56" t="s">
        <v>3113</v>
      </c>
      <c r="Q176" s="56" t="s">
        <v>3113</v>
      </c>
      <c r="R176" s="56" t="s">
        <v>3113</v>
      </c>
      <c r="S176" s="56" t="s">
        <v>3113</v>
      </c>
      <c r="T176" s="56" t="s">
        <v>3113</v>
      </c>
      <c r="U176" s="56" t="s">
        <v>3113</v>
      </c>
      <c r="V176" s="12" t="s">
        <v>3298</v>
      </c>
      <c r="W176" s="56" t="s">
        <v>3113</v>
      </c>
      <c r="X176" s="56" t="s">
        <v>3113</v>
      </c>
      <c r="Y176" s="56" t="s">
        <v>3113</v>
      </c>
      <c r="Z176" s="56" t="s">
        <v>3113</v>
      </c>
      <c r="AA176" s="56" t="s">
        <v>3113</v>
      </c>
      <c r="AB176" s="56" t="s">
        <v>3113</v>
      </c>
      <c r="AC176" s="56" t="s">
        <v>3113</v>
      </c>
      <c r="AD176" s="56" t="s">
        <v>3113</v>
      </c>
      <c r="AE176" s="56" t="s">
        <v>3113</v>
      </c>
      <c r="AF176" s="56" t="s">
        <v>3113</v>
      </c>
      <c r="AG176" s="56" t="s">
        <v>3113</v>
      </c>
      <c r="AH176" s="56" t="s">
        <v>3113</v>
      </c>
      <c r="AI176" s="56" t="s">
        <v>3113</v>
      </c>
      <c r="AJ176" s="56" t="s">
        <v>3113</v>
      </c>
      <c r="AK176" s="56" t="s">
        <v>3113</v>
      </c>
    </row>
    <row r="177" spans="1:37" ht="60">
      <c r="A177" s="10">
        <v>172</v>
      </c>
      <c r="B177" s="11" t="s">
        <v>4260</v>
      </c>
      <c r="C177" s="12" t="s">
        <v>3678</v>
      </c>
      <c r="D177" s="4" t="s">
        <v>3679</v>
      </c>
      <c r="E177" s="12" t="s">
        <v>3299</v>
      </c>
      <c r="F177" s="10" t="s">
        <v>1640</v>
      </c>
      <c r="G177" s="10" t="s">
        <v>1642</v>
      </c>
      <c r="H177" s="12"/>
      <c r="I177" s="12" t="s">
        <v>3300</v>
      </c>
      <c r="J177" s="12" t="s">
        <v>3301</v>
      </c>
      <c r="K177" s="12"/>
      <c r="L177" s="55">
        <v>221311.48</v>
      </c>
      <c r="M177" s="10">
        <v>3</v>
      </c>
      <c r="N177" s="56" t="s">
        <v>3113</v>
      </c>
      <c r="O177" s="55" t="s">
        <v>1785</v>
      </c>
      <c r="P177" s="55">
        <v>193980</v>
      </c>
      <c r="Q177" s="12" t="s">
        <v>3302</v>
      </c>
      <c r="R177" s="55">
        <v>120966.92</v>
      </c>
      <c r="S177" s="12" t="s">
        <v>3303</v>
      </c>
      <c r="T177" s="56" t="s">
        <v>3113</v>
      </c>
      <c r="U177" s="56" t="s">
        <v>3113</v>
      </c>
      <c r="V177" s="12" t="s">
        <v>1785</v>
      </c>
      <c r="W177" s="56" t="s">
        <v>3113</v>
      </c>
      <c r="X177" s="56" t="s">
        <v>3113</v>
      </c>
      <c r="Y177" s="56" t="s">
        <v>3113</v>
      </c>
      <c r="Z177" s="56" t="s">
        <v>3113</v>
      </c>
      <c r="AA177" s="56" t="s">
        <v>3113</v>
      </c>
      <c r="AB177" s="56" t="s">
        <v>3113</v>
      </c>
      <c r="AC177" s="56" t="s">
        <v>3113</v>
      </c>
      <c r="AD177" s="56" t="s">
        <v>3113</v>
      </c>
      <c r="AE177" s="56" t="s">
        <v>3113</v>
      </c>
      <c r="AF177" s="56" t="s">
        <v>3113</v>
      </c>
      <c r="AG177" s="56" t="s">
        <v>3113</v>
      </c>
      <c r="AH177" s="56" t="s">
        <v>3113</v>
      </c>
      <c r="AI177" s="56" t="s">
        <v>3113</v>
      </c>
      <c r="AJ177" s="56" t="s">
        <v>3113</v>
      </c>
      <c r="AK177" s="56" t="s">
        <v>3113</v>
      </c>
    </row>
    <row r="178" spans="1:37" ht="58.5" customHeight="1">
      <c r="A178" s="10">
        <v>173</v>
      </c>
      <c r="B178" s="11" t="s">
        <v>1635</v>
      </c>
      <c r="C178" s="12" t="s">
        <v>3680</v>
      </c>
      <c r="D178" s="2" t="s">
        <v>3681</v>
      </c>
      <c r="E178" s="12" t="s">
        <v>3304</v>
      </c>
      <c r="F178" s="10" t="s">
        <v>1640</v>
      </c>
      <c r="G178" s="10" t="s">
        <v>1642</v>
      </c>
      <c r="H178" s="12"/>
      <c r="I178" s="12" t="s">
        <v>3274</v>
      </c>
      <c r="J178" s="12" t="s">
        <v>3307</v>
      </c>
      <c r="K178" s="12" t="s">
        <v>3308</v>
      </c>
      <c r="L178" s="55">
        <v>54500</v>
      </c>
      <c r="M178" s="10">
        <v>1</v>
      </c>
      <c r="N178" s="56" t="s">
        <v>3113</v>
      </c>
      <c r="O178" s="55" t="s">
        <v>1785</v>
      </c>
      <c r="P178" s="56" t="s">
        <v>3113</v>
      </c>
      <c r="Q178" s="56" t="s">
        <v>3113</v>
      </c>
      <c r="R178" s="56" t="s">
        <v>3113</v>
      </c>
      <c r="S178" s="56" t="s">
        <v>3113</v>
      </c>
      <c r="T178" s="56" t="s">
        <v>3113</v>
      </c>
      <c r="U178" s="56" t="s">
        <v>3113</v>
      </c>
      <c r="V178" s="12" t="s">
        <v>1785</v>
      </c>
      <c r="W178" s="56" t="s">
        <v>3113</v>
      </c>
      <c r="X178" s="56" t="s">
        <v>3113</v>
      </c>
      <c r="Y178" s="56" t="s">
        <v>3113</v>
      </c>
      <c r="Z178" s="56" t="s">
        <v>3113</v>
      </c>
      <c r="AA178" s="56" t="s">
        <v>3113</v>
      </c>
      <c r="AB178" s="56" t="s">
        <v>3113</v>
      </c>
      <c r="AC178" s="56" t="s">
        <v>3113</v>
      </c>
      <c r="AD178" s="56" t="s">
        <v>3113</v>
      </c>
      <c r="AE178" s="56" t="s">
        <v>3113</v>
      </c>
      <c r="AF178" s="56" t="s">
        <v>3113</v>
      </c>
      <c r="AG178" s="56" t="s">
        <v>3113</v>
      </c>
      <c r="AH178" s="56" t="s">
        <v>3113</v>
      </c>
      <c r="AI178" s="56" t="s">
        <v>3113</v>
      </c>
      <c r="AJ178" s="56" t="s">
        <v>3113</v>
      </c>
      <c r="AK178" s="56" t="s">
        <v>3113</v>
      </c>
    </row>
    <row r="179" spans="1:37" ht="54" customHeight="1">
      <c r="A179" s="10">
        <v>174</v>
      </c>
      <c r="B179" s="11" t="s">
        <v>1635</v>
      </c>
      <c r="C179" s="12" t="s">
        <v>3682</v>
      </c>
      <c r="D179" s="4" t="s">
        <v>3683</v>
      </c>
      <c r="E179" s="12" t="s">
        <v>3305</v>
      </c>
      <c r="F179" s="10" t="s">
        <v>1640</v>
      </c>
      <c r="G179" s="10" t="s">
        <v>1642</v>
      </c>
      <c r="H179" s="12"/>
      <c r="I179" s="12" t="s">
        <v>3274</v>
      </c>
      <c r="J179" s="12" t="s">
        <v>3307</v>
      </c>
      <c r="K179" s="12" t="s">
        <v>3308</v>
      </c>
      <c r="L179" s="55">
        <v>60100</v>
      </c>
      <c r="M179" s="56" t="s">
        <v>3113</v>
      </c>
      <c r="N179" s="56" t="s">
        <v>3113</v>
      </c>
      <c r="O179" s="55" t="s">
        <v>1785</v>
      </c>
      <c r="P179" s="56" t="s">
        <v>3113</v>
      </c>
      <c r="Q179" s="56" t="s">
        <v>3113</v>
      </c>
      <c r="R179" s="56" t="s">
        <v>3113</v>
      </c>
      <c r="S179" s="56" t="s">
        <v>3113</v>
      </c>
      <c r="T179" s="56" t="s">
        <v>3113</v>
      </c>
      <c r="U179" s="56" t="s">
        <v>3113</v>
      </c>
      <c r="V179" s="12" t="s">
        <v>1785</v>
      </c>
      <c r="W179" s="56" t="s">
        <v>3113</v>
      </c>
      <c r="X179" s="56" t="s">
        <v>3113</v>
      </c>
      <c r="Y179" s="56" t="s">
        <v>3113</v>
      </c>
      <c r="Z179" s="56" t="s">
        <v>3113</v>
      </c>
      <c r="AA179" s="56" t="s">
        <v>3113</v>
      </c>
      <c r="AB179" s="56" t="s">
        <v>3113</v>
      </c>
      <c r="AC179" s="56" t="s">
        <v>3113</v>
      </c>
      <c r="AD179" s="56" t="s">
        <v>3113</v>
      </c>
      <c r="AE179" s="56" t="s">
        <v>3113</v>
      </c>
      <c r="AF179" s="56" t="s">
        <v>3113</v>
      </c>
      <c r="AG179" s="56" t="s">
        <v>3113</v>
      </c>
      <c r="AH179" s="56" t="s">
        <v>3113</v>
      </c>
      <c r="AI179" s="56" t="s">
        <v>3113</v>
      </c>
      <c r="AJ179" s="56" t="s">
        <v>3113</v>
      </c>
      <c r="AK179" s="56" t="s">
        <v>3113</v>
      </c>
    </row>
    <row r="180" spans="1:37" ht="84">
      <c r="A180" s="10">
        <v>175</v>
      </c>
      <c r="B180" s="11" t="s">
        <v>1635</v>
      </c>
      <c r="C180" s="31" t="s">
        <v>3684</v>
      </c>
      <c r="D180" s="31" t="s">
        <v>3688</v>
      </c>
      <c r="E180" s="12" t="s">
        <v>3306</v>
      </c>
      <c r="F180" s="10" t="s">
        <v>1640</v>
      </c>
      <c r="G180" s="10" t="s">
        <v>1642</v>
      </c>
      <c r="H180" s="12"/>
      <c r="I180" s="12" t="s">
        <v>3274</v>
      </c>
      <c r="J180" s="12" t="s">
        <v>3307</v>
      </c>
      <c r="K180" s="12" t="s">
        <v>3308</v>
      </c>
      <c r="L180" s="55">
        <v>36080</v>
      </c>
      <c r="M180" s="10">
        <v>1</v>
      </c>
      <c r="N180" s="55">
        <v>19957.98</v>
      </c>
      <c r="O180" s="12" t="s">
        <v>3309</v>
      </c>
      <c r="P180" s="56" t="s">
        <v>3113</v>
      </c>
      <c r="Q180" s="56" t="s">
        <v>3113</v>
      </c>
      <c r="R180" s="56" t="s">
        <v>3113</v>
      </c>
      <c r="S180" s="56" t="s">
        <v>3113</v>
      </c>
      <c r="T180" s="56" t="s">
        <v>3113</v>
      </c>
      <c r="U180" s="56" t="s">
        <v>3113</v>
      </c>
      <c r="V180" s="12" t="s">
        <v>3310</v>
      </c>
      <c r="W180" s="56" t="s">
        <v>3113</v>
      </c>
      <c r="X180" s="55">
        <v>19957.98</v>
      </c>
      <c r="Y180" s="56" t="s">
        <v>3113</v>
      </c>
      <c r="Z180" s="56" t="s">
        <v>3113</v>
      </c>
      <c r="AA180" s="56" t="s">
        <v>3113</v>
      </c>
      <c r="AB180" s="56" t="s">
        <v>3113</v>
      </c>
      <c r="AC180" s="56" t="s">
        <v>3113</v>
      </c>
      <c r="AD180" s="55">
        <v>19957.98</v>
      </c>
      <c r="AE180" s="56" t="s">
        <v>3113</v>
      </c>
      <c r="AF180" s="56" t="s">
        <v>3113</v>
      </c>
      <c r="AG180" s="56" t="s">
        <v>3113</v>
      </c>
      <c r="AH180" s="56" t="s">
        <v>3113</v>
      </c>
      <c r="AI180" s="56" t="s">
        <v>3113</v>
      </c>
      <c r="AJ180" s="56" t="s">
        <v>1136</v>
      </c>
      <c r="AK180" s="56" t="s">
        <v>3113</v>
      </c>
    </row>
    <row r="181" spans="1:37" ht="168">
      <c r="A181" s="10">
        <v>176</v>
      </c>
      <c r="B181" s="11" t="s">
        <v>1635</v>
      </c>
      <c r="C181" s="12" t="s">
        <v>3689</v>
      </c>
      <c r="D181" s="4" t="s">
        <v>3690</v>
      </c>
      <c r="E181" s="12" t="s">
        <v>3311</v>
      </c>
      <c r="F181" s="10" t="s">
        <v>1640</v>
      </c>
      <c r="G181" s="10" t="s">
        <v>1642</v>
      </c>
      <c r="H181" s="12" t="s">
        <v>3312</v>
      </c>
      <c r="I181" s="12" t="s">
        <v>3313</v>
      </c>
      <c r="J181" s="12" t="s">
        <v>3314</v>
      </c>
      <c r="K181" s="12" t="s">
        <v>3315</v>
      </c>
      <c r="L181" s="55">
        <v>1025470</v>
      </c>
      <c r="M181" s="10">
        <v>4</v>
      </c>
      <c r="N181" s="55" t="s">
        <v>3316</v>
      </c>
      <c r="O181" s="12" t="s">
        <v>3317</v>
      </c>
      <c r="P181" s="55" t="s">
        <v>3318</v>
      </c>
      <c r="Q181" s="12" t="s">
        <v>3319</v>
      </c>
      <c r="R181" s="55" t="s">
        <v>3320</v>
      </c>
      <c r="S181" s="12" t="s">
        <v>3321</v>
      </c>
      <c r="T181" s="56" t="s">
        <v>3113</v>
      </c>
      <c r="U181" s="56" t="s">
        <v>3113</v>
      </c>
      <c r="V181" s="12" t="s">
        <v>3322</v>
      </c>
      <c r="W181" s="56" t="s">
        <v>3113</v>
      </c>
      <c r="X181" s="55">
        <v>916439.6</v>
      </c>
      <c r="Y181" s="56" t="s">
        <v>3113</v>
      </c>
      <c r="Z181" s="56" t="s">
        <v>3113</v>
      </c>
      <c r="AA181" s="56" t="s">
        <v>3113</v>
      </c>
      <c r="AB181" s="56" t="s">
        <v>3113</v>
      </c>
      <c r="AC181" s="56" t="s">
        <v>3113</v>
      </c>
      <c r="AD181" s="55">
        <v>916439.6</v>
      </c>
      <c r="AE181" s="56" t="s">
        <v>3113</v>
      </c>
      <c r="AF181" s="56" t="s">
        <v>3113</v>
      </c>
      <c r="AG181" s="56" t="s">
        <v>3113</v>
      </c>
      <c r="AH181" s="56" t="s">
        <v>3113</v>
      </c>
      <c r="AI181" s="56" t="s">
        <v>3113</v>
      </c>
      <c r="AJ181" s="56" t="s">
        <v>1698</v>
      </c>
      <c r="AK181" s="56" t="s">
        <v>1699</v>
      </c>
    </row>
    <row r="182" spans="1:37" ht="180">
      <c r="A182" s="10">
        <v>177</v>
      </c>
      <c r="B182" s="11" t="s">
        <v>4260</v>
      </c>
      <c r="C182" s="12" t="s">
        <v>3691</v>
      </c>
      <c r="D182" s="7" t="s">
        <v>3692</v>
      </c>
      <c r="E182" s="12" t="s">
        <v>3323</v>
      </c>
      <c r="F182" s="10" t="s">
        <v>1640</v>
      </c>
      <c r="G182" s="10" t="s">
        <v>3462</v>
      </c>
      <c r="H182" s="10" t="s">
        <v>3113</v>
      </c>
      <c r="I182" s="12" t="s">
        <v>2246</v>
      </c>
      <c r="J182" s="12"/>
      <c r="K182" s="12" t="s">
        <v>3324</v>
      </c>
      <c r="L182" s="55">
        <v>147510</v>
      </c>
      <c r="M182" s="10">
        <v>1</v>
      </c>
      <c r="N182" s="55">
        <v>176205.82</v>
      </c>
      <c r="O182" s="12" t="s">
        <v>3325</v>
      </c>
      <c r="P182" s="56" t="s">
        <v>3113</v>
      </c>
      <c r="Q182" s="56" t="s">
        <v>3113</v>
      </c>
      <c r="R182" s="56" t="s">
        <v>3113</v>
      </c>
      <c r="S182" s="56" t="s">
        <v>3113</v>
      </c>
      <c r="T182" s="56" t="s">
        <v>3113</v>
      </c>
      <c r="U182" s="56" t="s">
        <v>3113</v>
      </c>
      <c r="V182" s="12" t="s">
        <v>3326</v>
      </c>
      <c r="W182" s="56" t="s">
        <v>3113</v>
      </c>
      <c r="X182" s="55">
        <v>176205.82</v>
      </c>
      <c r="Y182" s="56" t="s">
        <v>3113</v>
      </c>
      <c r="Z182" s="56" t="s">
        <v>3113</v>
      </c>
      <c r="AA182" s="56" t="s">
        <v>3113</v>
      </c>
      <c r="AB182" s="56" t="s">
        <v>3113</v>
      </c>
      <c r="AC182" s="56" t="s">
        <v>3113</v>
      </c>
      <c r="AD182" s="55">
        <v>176205.82</v>
      </c>
      <c r="AE182" s="56" t="s">
        <v>3113</v>
      </c>
      <c r="AF182" s="56" t="s">
        <v>3113</v>
      </c>
      <c r="AG182" s="56" t="s">
        <v>3113</v>
      </c>
      <c r="AH182" s="56" t="s">
        <v>3113</v>
      </c>
      <c r="AI182" s="56" t="s">
        <v>3113</v>
      </c>
      <c r="AJ182" s="56" t="s">
        <v>1141</v>
      </c>
      <c r="AK182" s="56" t="s">
        <v>3113</v>
      </c>
    </row>
    <row r="183" spans="1:37" ht="297.75" customHeight="1">
      <c r="A183" s="10">
        <v>178</v>
      </c>
      <c r="B183" s="11" t="s">
        <v>4260</v>
      </c>
      <c r="C183" s="12" t="s">
        <v>3693</v>
      </c>
      <c r="D183" s="7" t="s">
        <v>3694</v>
      </c>
      <c r="E183" s="12" t="s">
        <v>2245</v>
      </c>
      <c r="F183" s="10" t="s">
        <v>1640</v>
      </c>
      <c r="G183" s="10" t="s">
        <v>3100</v>
      </c>
      <c r="H183" s="10" t="s">
        <v>3113</v>
      </c>
      <c r="I183" s="12" t="s">
        <v>3327</v>
      </c>
      <c r="J183" s="12"/>
      <c r="K183" s="12" t="s">
        <v>3328</v>
      </c>
      <c r="L183" s="55">
        <v>49035.75</v>
      </c>
      <c r="M183" s="10">
        <v>3</v>
      </c>
      <c r="N183" s="55">
        <v>41846</v>
      </c>
      <c r="O183" s="12" t="s">
        <v>3329</v>
      </c>
      <c r="P183" s="55">
        <v>46238</v>
      </c>
      <c r="Q183" s="12" t="s">
        <v>3330</v>
      </c>
      <c r="R183" s="55">
        <v>41846</v>
      </c>
      <c r="S183" s="12" t="s">
        <v>3331</v>
      </c>
      <c r="T183" s="10" t="s">
        <v>3113</v>
      </c>
      <c r="U183" s="10" t="s">
        <v>3113</v>
      </c>
      <c r="V183" s="12" t="s">
        <v>4872</v>
      </c>
      <c r="W183" s="10" t="s">
        <v>3113</v>
      </c>
      <c r="X183" s="55">
        <v>41846</v>
      </c>
      <c r="Y183" s="10" t="s">
        <v>3113</v>
      </c>
      <c r="Z183" s="10" t="s">
        <v>3113</v>
      </c>
      <c r="AA183" s="10" t="s">
        <v>3113</v>
      </c>
      <c r="AB183" s="10" t="s">
        <v>3113</v>
      </c>
      <c r="AC183" s="10" t="s">
        <v>3113</v>
      </c>
      <c r="AD183" s="55">
        <v>41846</v>
      </c>
      <c r="AE183" s="10" t="s">
        <v>3113</v>
      </c>
      <c r="AF183" s="10" t="s">
        <v>3113</v>
      </c>
      <c r="AG183" s="10" t="s">
        <v>3113</v>
      </c>
      <c r="AH183" s="10" t="s">
        <v>3113</v>
      </c>
      <c r="AI183" s="10" t="s">
        <v>3113</v>
      </c>
      <c r="AJ183" s="10" t="s">
        <v>1141</v>
      </c>
      <c r="AK183" s="10" t="s">
        <v>3113</v>
      </c>
    </row>
    <row r="184" spans="1:37" ht="153" customHeight="1">
      <c r="A184" s="59">
        <v>179</v>
      </c>
      <c r="B184" s="11" t="s">
        <v>4260</v>
      </c>
      <c r="C184" s="12" t="s">
        <v>3695</v>
      </c>
      <c r="D184" s="7" t="s">
        <v>3696</v>
      </c>
      <c r="E184" s="12" t="s">
        <v>3332</v>
      </c>
      <c r="F184" s="10" t="s">
        <v>1640</v>
      </c>
      <c r="G184" s="10" t="s">
        <v>1642</v>
      </c>
      <c r="H184" s="12"/>
      <c r="I184" s="12" t="s">
        <v>3326</v>
      </c>
      <c r="J184" s="12" t="s">
        <v>3333</v>
      </c>
      <c r="K184" s="12" t="s">
        <v>2219</v>
      </c>
      <c r="L184" s="55">
        <v>81959</v>
      </c>
      <c r="M184" s="10">
        <v>3</v>
      </c>
      <c r="N184" s="55">
        <v>62451.8</v>
      </c>
      <c r="O184" s="12" t="s">
        <v>3334</v>
      </c>
      <c r="P184" s="55"/>
      <c r="Q184" s="12"/>
      <c r="R184" s="55"/>
      <c r="S184" s="12"/>
      <c r="T184" s="12"/>
      <c r="U184" s="12"/>
      <c r="V184" s="12" t="s">
        <v>3335</v>
      </c>
      <c r="W184" s="12"/>
      <c r="X184" s="55">
        <v>62451.8</v>
      </c>
      <c r="Y184" s="10" t="s">
        <v>3113</v>
      </c>
      <c r="Z184" s="10" t="s">
        <v>3113</v>
      </c>
      <c r="AA184" s="10" t="s">
        <v>3113</v>
      </c>
      <c r="AB184" s="10" t="s">
        <v>3113</v>
      </c>
      <c r="AC184" s="10" t="s">
        <v>3113</v>
      </c>
      <c r="AD184" s="55">
        <v>62451.8</v>
      </c>
      <c r="AE184" s="10" t="s">
        <v>3113</v>
      </c>
      <c r="AF184" s="10" t="s">
        <v>3113</v>
      </c>
      <c r="AG184" s="10" t="s">
        <v>3113</v>
      </c>
      <c r="AH184" s="10" t="s">
        <v>3113</v>
      </c>
      <c r="AI184" s="10" t="s">
        <v>3113</v>
      </c>
      <c r="AJ184" s="12" t="s">
        <v>1141</v>
      </c>
      <c r="AK184" s="12">
        <v>655.76</v>
      </c>
    </row>
    <row r="185" spans="1:37" ht="273.75" customHeight="1">
      <c r="A185" s="10">
        <v>180</v>
      </c>
      <c r="B185" s="11" t="s">
        <v>1635</v>
      </c>
      <c r="C185" s="12" t="s">
        <v>3697</v>
      </c>
      <c r="D185" s="7" t="s">
        <v>3698</v>
      </c>
      <c r="E185" s="12" t="s">
        <v>3336</v>
      </c>
      <c r="F185" s="10" t="s">
        <v>1640</v>
      </c>
      <c r="G185" s="10" t="s">
        <v>1642</v>
      </c>
      <c r="H185" s="12" t="s">
        <v>3661</v>
      </c>
      <c r="I185" s="12" t="s">
        <v>3337</v>
      </c>
      <c r="J185" s="12" t="s">
        <v>3338</v>
      </c>
      <c r="K185" s="12" t="s">
        <v>3111</v>
      </c>
      <c r="L185" s="55">
        <v>3502785.64</v>
      </c>
      <c r="M185" s="10">
        <v>8</v>
      </c>
      <c r="N185" s="55" t="s">
        <v>3667</v>
      </c>
      <c r="O185" s="12" t="s">
        <v>3339</v>
      </c>
      <c r="P185" s="55" t="s">
        <v>3662</v>
      </c>
      <c r="Q185" s="12" t="s">
        <v>3663</v>
      </c>
      <c r="R185" s="55" t="s">
        <v>3664</v>
      </c>
      <c r="S185" s="12" t="s">
        <v>3665</v>
      </c>
      <c r="T185" s="10" t="s">
        <v>3113</v>
      </c>
      <c r="U185" s="10" t="s">
        <v>3113</v>
      </c>
      <c r="V185" s="12" t="s">
        <v>3666</v>
      </c>
      <c r="W185" s="10" t="s">
        <v>3113</v>
      </c>
      <c r="X185" s="55">
        <v>4196273.94</v>
      </c>
      <c r="Y185" s="10" t="s">
        <v>3113</v>
      </c>
      <c r="Z185" s="10" t="s">
        <v>3113</v>
      </c>
      <c r="AA185" s="10" t="s">
        <v>3113</v>
      </c>
      <c r="AB185" s="10" t="s">
        <v>3113</v>
      </c>
      <c r="AC185" s="10" t="s">
        <v>3113</v>
      </c>
      <c r="AD185" s="55">
        <v>4196273.94</v>
      </c>
      <c r="AE185" s="10" t="s">
        <v>3113</v>
      </c>
      <c r="AF185" s="10" t="s">
        <v>3113</v>
      </c>
      <c r="AG185" s="10" t="s">
        <v>3113</v>
      </c>
      <c r="AH185" s="10" t="s">
        <v>3113</v>
      </c>
      <c r="AI185" s="10" t="s">
        <v>3113</v>
      </c>
      <c r="AJ185" s="10" t="s">
        <v>3118</v>
      </c>
      <c r="AK185" s="10">
        <v>14.03</v>
      </c>
    </row>
    <row r="186" spans="1:37" ht="255" customHeight="1">
      <c r="A186" s="10">
        <v>181</v>
      </c>
      <c r="B186" s="11" t="s">
        <v>1635</v>
      </c>
      <c r="C186" s="12" t="s">
        <v>3699</v>
      </c>
      <c r="D186" s="4" t="s">
        <v>3717</v>
      </c>
      <c r="E186" s="12" t="s">
        <v>3515</v>
      </c>
      <c r="F186" s="10" t="s">
        <v>1640</v>
      </c>
      <c r="G186" s="10" t="s">
        <v>1642</v>
      </c>
      <c r="H186" s="12" t="s">
        <v>3855</v>
      </c>
      <c r="I186" s="12" t="s">
        <v>3313</v>
      </c>
      <c r="J186" s="12" t="s">
        <v>3516</v>
      </c>
      <c r="K186" s="12" t="s">
        <v>3280</v>
      </c>
      <c r="L186" s="55">
        <v>381147.54</v>
      </c>
      <c r="M186" s="10">
        <v>10</v>
      </c>
      <c r="N186" s="55" t="s">
        <v>3857</v>
      </c>
      <c r="O186" s="12" t="s">
        <v>3858</v>
      </c>
      <c r="P186" s="55" t="s">
        <v>3856</v>
      </c>
      <c r="Q186" s="12" t="s">
        <v>3860</v>
      </c>
      <c r="R186" s="55" t="s">
        <v>3859</v>
      </c>
      <c r="S186" s="12" t="s">
        <v>3861</v>
      </c>
      <c r="T186" s="10" t="s">
        <v>3113</v>
      </c>
      <c r="U186" s="10" t="s">
        <v>3113</v>
      </c>
      <c r="V186" s="12" t="s">
        <v>3862</v>
      </c>
      <c r="W186" s="10" t="s">
        <v>3113</v>
      </c>
      <c r="X186" s="55">
        <v>297951.34</v>
      </c>
      <c r="Y186" s="10" t="s">
        <v>3113</v>
      </c>
      <c r="Z186" s="10" t="s">
        <v>3113</v>
      </c>
      <c r="AA186" s="10" t="s">
        <v>3113</v>
      </c>
      <c r="AB186" s="10" t="s">
        <v>3113</v>
      </c>
      <c r="AC186" s="10" t="s">
        <v>3113</v>
      </c>
      <c r="AD186" s="55">
        <v>297951.34</v>
      </c>
      <c r="AE186" s="10" t="s">
        <v>3113</v>
      </c>
      <c r="AF186" s="10" t="s">
        <v>3113</v>
      </c>
      <c r="AG186" s="10" t="s">
        <v>3113</v>
      </c>
      <c r="AH186" s="10" t="s">
        <v>3113</v>
      </c>
      <c r="AI186" s="10" t="s">
        <v>3113</v>
      </c>
      <c r="AJ186" s="10" t="s">
        <v>1136</v>
      </c>
      <c r="AK186" s="10" t="s">
        <v>3113</v>
      </c>
    </row>
    <row r="187" spans="1:37" ht="49.5" customHeight="1">
      <c r="A187" s="10">
        <v>182</v>
      </c>
      <c r="B187" s="11" t="s">
        <v>1635</v>
      </c>
      <c r="C187" s="12" t="s">
        <v>3718</v>
      </c>
      <c r="D187" s="2" t="s">
        <v>3719</v>
      </c>
      <c r="E187" s="12" t="s">
        <v>4327</v>
      </c>
      <c r="F187" s="10" t="s">
        <v>1640</v>
      </c>
      <c r="G187" s="10" t="s">
        <v>1642</v>
      </c>
      <c r="H187" s="12"/>
      <c r="I187" s="12" t="s">
        <v>3274</v>
      </c>
      <c r="J187" s="12" t="s">
        <v>4328</v>
      </c>
      <c r="K187" s="12" t="s">
        <v>4329</v>
      </c>
      <c r="L187" s="55">
        <v>26057.38</v>
      </c>
      <c r="M187" s="10">
        <v>12</v>
      </c>
      <c r="N187" s="55">
        <v>27986.09</v>
      </c>
      <c r="O187" s="12" t="s">
        <v>4330</v>
      </c>
      <c r="P187" s="55">
        <v>34142.92</v>
      </c>
      <c r="Q187" s="12" t="s">
        <v>3863</v>
      </c>
      <c r="R187" s="55">
        <v>27986</v>
      </c>
      <c r="S187" s="12" t="s">
        <v>3864</v>
      </c>
      <c r="T187" s="10" t="s">
        <v>3113</v>
      </c>
      <c r="U187" s="10" t="s">
        <v>3113</v>
      </c>
      <c r="V187" s="12" t="s">
        <v>4331</v>
      </c>
      <c r="W187" s="10" t="s">
        <v>3113</v>
      </c>
      <c r="X187" s="55">
        <v>27986.09</v>
      </c>
      <c r="Y187" s="10" t="s">
        <v>3113</v>
      </c>
      <c r="Z187" s="10" t="s">
        <v>3113</v>
      </c>
      <c r="AA187" s="10" t="s">
        <v>3113</v>
      </c>
      <c r="AB187" s="10" t="s">
        <v>3113</v>
      </c>
      <c r="AC187" s="10" t="s">
        <v>3113</v>
      </c>
      <c r="AD187" s="55">
        <v>27986.09</v>
      </c>
      <c r="AE187" s="10" t="s">
        <v>3113</v>
      </c>
      <c r="AF187" s="10" t="s">
        <v>3113</v>
      </c>
      <c r="AG187" s="10" t="s">
        <v>3113</v>
      </c>
      <c r="AH187" s="10" t="s">
        <v>3113</v>
      </c>
      <c r="AI187" s="10" t="s">
        <v>3113</v>
      </c>
      <c r="AJ187" s="10" t="s">
        <v>1136</v>
      </c>
      <c r="AK187" s="10" t="s">
        <v>3113</v>
      </c>
    </row>
    <row r="188" spans="1:37" ht="96">
      <c r="A188" s="10">
        <v>183</v>
      </c>
      <c r="B188" s="11" t="s">
        <v>4260</v>
      </c>
      <c r="C188" s="12" t="s">
        <v>3720</v>
      </c>
      <c r="D188" s="2" t="s">
        <v>3721</v>
      </c>
      <c r="E188" s="12" t="s">
        <v>4333</v>
      </c>
      <c r="F188" s="10" t="s">
        <v>1639</v>
      </c>
      <c r="G188" s="10" t="s">
        <v>3462</v>
      </c>
      <c r="H188" s="10" t="s">
        <v>3113</v>
      </c>
      <c r="I188" s="12" t="s">
        <v>4334</v>
      </c>
      <c r="J188" s="12"/>
      <c r="K188" s="12" t="s">
        <v>4335</v>
      </c>
      <c r="L188" s="55">
        <v>75283.28</v>
      </c>
      <c r="M188" s="10">
        <v>1</v>
      </c>
      <c r="N188" s="55" t="s">
        <v>3687</v>
      </c>
      <c r="O188" s="12" t="s">
        <v>4337</v>
      </c>
      <c r="P188" s="56" t="s">
        <v>3113</v>
      </c>
      <c r="Q188" s="56" t="s">
        <v>3113</v>
      </c>
      <c r="R188" s="56" t="s">
        <v>3113</v>
      </c>
      <c r="S188" s="56" t="s">
        <v>3113</v>
      </c>
      <c r="T188" s="56" t="s">
        <v>3113</v>
      </c>
      <c r="U188" s="56" t="s">
        <v>3113</v>
      </c>
      <c r="V188" s="12" t="s">
        <v>4336</v>
      </c>
      <c r="W188" s="56" t="s">
        <v>3113</v>
      </c>
      <c r="X188" s="55">
        <v>30615.13</v>
      </c>
      <c r="Y188" s="55">
        <v>30615.13</v>
      </c>
      <c r="Z188" s="55">
        <v>30615.13</v>
      </c>
      <c r="AA188" s="56" t="s">
        <v>3113</v>
      </c>
      <c r="AB188" s="56" t="s">
        <v>3113</v>
      </c>
      <c r="AC188" s="56" t="s">
        <v>3113</v>
      </c>
      <c r="AD188" s="56" t="s">
        <v>3113</v>
      </c>
      <c r="AE188" s="56" t="s">
        <v>3113</v>
      </c>
      <c r="AF188" s="56" t="s">
        <v>3113</v>
      </c>
      <c r="AG188" s="12" t="s">
        <v>3685</v>
      </c>
      <c r="AH188" s="12" t="s">
        <v>3686</v>
      </c>
      <c r="AI188" s="56">
        <v>42180.28</v>
      </c>
      <c r="AJ188" s="10" t="s">
        <v>1141</v>
      </c>
      <c r="AK188" s="10" t="s">
        <v>3113</v>
      </c>
    </row>
    <row r="189" spans="1:37" ht="51">
      <c r="A189" s="10">
        <v>184</v>
      </c>
      <c r="B189" s="11" t="s">
        <v>1635</v>
      </c>
      <c r="C189" s="12" t="s">
        <v>3722</v>
      </c>
      <c r="D189" s="7" t="s">
        <v>3723</v>
      </c>
      <c r="E189" s="12" t="s">
        <v>4332</v>
      </c>
      <c r="F189" s="10" t="s">
        <v>1640</v>
      </c>
      <c r="G189" s="10" t="s">
        <v>3100</v>
      </c>
      <c r="H189" s="10" t="s">
        <v>3113</v>
      </c>
      <c r="I189" s="10" t="s">
        <v>3113</v>
      </c>
      <c r="J189" s="10" t="s">
        <v>3113</v>
      </c>
      <c r="K189" s="12" t="s">
        <v>2250</v>
      </c>
      <c r="L189" s="55">
        <v>42000</v>
      </c>
      <c r="M189" s="10" t="s">
        <v>3113</v>
      </c>
      <c r="N189" s="10" t="s">
        <v>3113</v>
      </c>
      <c r="O189" s="12" t="s">
        <v>4298</v>
      </c>
      <c r="P189" s="10" t="s">
        <v>3113</v>
      </c>
      <c r="Q189" s="10" t="s">
        <v>3113</v>
      </c>
      <c r="R189" s="10" t="s">
        <v>3113</v>
      </c>
      <c r="S189" s="10" t="s">
        <v>3113</v>
      </c>
      <c r="T189" s="10" t="s">
        <v>3113</v>
      </c>
      <c r="U189" s="10" t="s">
        <v>3113</v>
      </c>
      <c r="V189" s="12" t="s">
        <v>4298</v>
      </c>
      <c r="W189" s="56" t="s">
        <v>3113</v>
      </c>
      <c r="X189" s="56" t="s">
        <v>3113</v>
      </c>
      <c r="Y189" s="56" t="s">
        <v>3113</v>
      </c>
      <c r="Z189" s="56" t="s">
        <v>3113</v>
      </c>
      <c r="AA189" s="56" t="s">
        <v>3113</v>
      </c>
      <c r="AB189" s="56" t="s">
        <v>3113</v>
      </c>
      <c r="AC189" s="56" t="s">
        <v>3113</v>
      </c>
      <c r="AD189" s="56" t="s">
        <v>3113</v>
      </c>
      <c r="AE189" s="56" t="s">
        <v>3113</v>
      </c>
      <c r="AF189" s="56" t="s">
        <v>3113</v>
      </c>
      <c r="AG189" s="56" t="s">
        <v>3113</v>
      </c>
      <c r="AH189" s="56" t="s">
        <v>3113</v>
      </c>
      <c r="AI189" s="56" t="s">
        <v>3113</v>
      </c>
      <c r="AJ189" s="56" t="s">
        <v>3113</v>
      </c>
      <c r="AK189" s="56" t="s">
        <v>3113</v>
      </c>
    </row>
    <row r="190" spans="1:37" ht="54.75" customHeight="1">
      <c r="A190" s="10">
        <v>185</v>
      </c>
      <c r="B190" s="11" t="s">
        <v>1635</v>
      </c>
      <c r="C190" s="12" t="s">
        <v>3724</v>
      </c>
      <c r="D190" s="4" t="s">
        <v>3725</v>
      </c>
      <c r="E190" s="12" t="s">
        <v>4338</v>
      </c>
      <c r="F190" s="10" t="s">
        <v>1640</v>
      </c>
      <c r="G190" s="10" t="s">
        <v>3100</v>
      </c>
      <c r="H190" s="10" t="s">
        <v>3113</v>
      </c>
      <c r="I190" s="12" t="s">
        <v>4339</v>
      </c>
      <c r="J190" s="12"/>
      <c r="K190" s="12" t="s">
        <v>2250</v>
      </c>
      <c r="L190" s="55">
        <v>29360</v>
      </c>
      <c r="M190" s="10">
        <v>1</v>
      </c>
      <c r="N190" s="10" t="s">
        <v>3113</v>
      </c>
      <c r="O190" s="12" t="s">
        <v>3112</v>
      </c>
      <c r="P190" s="10" t="s">
        <v>3113</v>
      </c>
      <c r="Q190" s="10" t="s">
        <v>3113</v>
      </c>
      <c r="R190" s="10" t="s">
        <v>3113</v>
      </c>
      <c r="S190" s="10" t="s">
        <v>3113</v>
      </c>
      <c r="T190" s="10" t="s">
        <v>3113</v>
      </c>
      <c r="U190" s="10" t="s">
        <v>3113</v>
      </c>
      <c r="V190" s="12" t="s">
        <v>3112</v>
      </c>
      <c r="W190" s="56" t="s">
        <v>3113</v>
      </c>
      <c r="X190" s="56" t="s">
        <v>3113</v>
      </c>
      <c r="Y190" s="56" t="s">
        <v>3113</v>
      </c>
      <c r="Z190" s="56" t="s">
        <v>3113</v>
      </c>
      <c r="AA190" s="56" t="s">
        <v>3113</v>
      </c>
      <c r="AB190" s="56" t="s">
        <v>3113</v>
      </c>
      <c r="AC190" s="56" t="s">
        <v>3113</v>
      </c>
      <c r="AD190" s="56" t="s">
        <v>3113</v>
      </c>
      <c r="AE190" s="56" t="s">
        <v>3113</v>
      </c>
      <c r="AF190" s="56" t="s">
        <v>3113</v>
      </c>
      <c r="AG190" s="56" t="s">
        <v>3113</v>
      </c>
      <c r="AH190" s="56" t="s">
        <v>3113</v>
      </c>
      <c r="AI190" s="56" t="s">
        <v>3113</v>
      </c>
      <c r="AJ190" s="56" t="s">
        <v>3113</v>
      </c>
      <c r="AK190" s="56" t="s">
        <v>3113</v>
      </c>
    </row>
    <row r="191" spans="1:37" ht="57.75" customHeight="1">
      <c r="A191" s="10">
        <v>186</v>
      </c>
      <c r="B191" s="11" t="s">
        <v>1635</v>
      </c>
      <c r="C191" s="12" t="s">
        <v>3726</v>
      </c>
      <c r="D191" s="2" t="s">
        <v>3727</v>
      </c>
      <c r="E191" s="12" t="s">
        <v>4340</v>
      </c>
      <c r="F191" s="10" t="s">
        <v>1640</v>
      </c>
      <c r="G191" s="10" t="s">
        <v>1642</v>
      </c>
      <c r="H191" s="12"/>
      <c r="I191" s="12" t="s">
        <v>3300</v>
      </c>
      <c r="J191" s="12" t="s">
        <v>4341</v>
      </c>
      <c r="K191" s="12" t="s">
        <v>4342</v>
      </c>
      <c r="L191" s="55">
        <v>33000</v>
      </c>
      <c r="M191" s="10">
        <v>7</v>
      </c>
      <c r="N191" s="55">
        <v>34996.92</v>
      </c>
      <c r="O191" s="12" t="s">
        <v>4343</v>
      </c>
      <c r="P191" s="55">
        <v>60036.2</v>
      </c>
      <c r="Q191" s="12" t="s">
        <v>4344</v>
      </c>
      <c r="R191" s="55">
        <v>39686.6</v>
      </c>
      <c r="S191" s="12" t="s">
        <v>4345</v>
      </c>
      <c r="T191" s="10" t="s">
        <v>3113</v>
      </c>
      <c r="U191" s="10" t="s">
        <v>3113</v>
      </c>
      <c r="V191" s="12" t="s">
        <v>4346</v>
      </c>
      <c r="W191" s="56" t="s">
        <v>3113</v>
      </c>
      <c r="X191" s="55">
        <v>34996.92</v>
      </c>
      <c r="Y191" s="56" t="s">
        <v>3113</v>
      </c>
      <c r="Z191" s="56" t="s">
        <v>3113</v>
      </c>
      <c r="AA191" s="56" t="s">
        <v>3113</v>
      </c>
      <c r="AB191" s="56" t="s">
        <v>3113</v>
      </c>
      <c r="AC191" s="56" t="s">
        <v>3113</v>
      </c>
      <c r="AD191" s="55">
        <v>34996.92</v>
      </c>
      <c r="AE191" s="56" t="s">
        <v>3113</v>
      </c>
      <c r="AF191" s="56" t="s">
        <v>3113</v>
      </c>
      <c r="AG191" s="56" t="s">
        <v>3113</v>
      </c>
      <c r="AH191" s="56" t="s">
        <v>3113</v>
      </c>
      <c r="AI191" s="56" t="s">
        <v>3113</v>
      </c>
      <c r="AJ191" s="56" t="s">
        <v>1136</v>
      </c>
      <c r="AK191" s="56" t="s">
        <v>3113</v>
      </c>
    </row>
    <row r="192" spans="1:37" ht="57.75" customHeight="1">
      <c r="A192" s="10">
        <v>187</v>
      </c>
      <c r="B192" s="11" t="s">
        <v>1635</v>
      </c>
      <c r="C192" s="12" t="s">
        <v>3378</v>
      </c>
      <c r="D192" s="2" t="s">
        <v>3728</v>
      </c>
      <c r="E192" s="12" t="s">
        <v>4347</v>
      </c>
      <c r="F192" s="10" t="s">
        <v>1640</v>
      </c>
      <c r="G192" s="10" t="s">
        <v>1642</v>
      </c>
      <c r="H192" s="12"/>
      <c r="I192" s="12" t="s">
        <v>4348</v>
      </c>
      <c r="J192" s="12" t="s">
        <v>4349</v>
      </c>
      <c r="K192" s="12" t="s">
        <v>4301</v>
      </c>
      <c r="L192" s="55">
        <v>165100</v>
      </c>
      <c r="M192" s="10">
        <v>9</v>
      </c>
      <c r="N192" s="55">
        <v>171702.8</v>
      </c>
      <c r="O192" s="12" t="s">
        <v>4350</v>
      </c>
      <c r="P192" s="55">
        <v>267625.51</v>
      </c>
      <c r="Q192" s="12" t="s">
        <v>4351</v>
      </c>
      <c r="R192" s="55">
        <v>171702.8</v>
      </c>
      <c r="S192" s="12" t="s">
        <v>4352</v>
      </c>
      <c r="T192" s="10" t="s">
        <v>3113</v>
      </c>
      <c r="U192" s="10" t="s">
        <v>3113</v>
      </c>
      <c r="V192" s="12" t="s">
        <v>3310</v>
      </c>
      <c r="W192" s="56" t="s">
        <v>3113</v>
      </c>
      <c r="X192" s="55">
        <v>171702.8</v>
      </c>
      <c r="Y192" s="56" t="s">
        <v>3113</v>
      </c>
      <c r="Z192" s="56" t="s">
        <v>3113</v>
      </c>
      <c r="AA192" s="56" t="s">
        <v>3113</v>
      </c>
      <c r="AB192" s="56" t="s">
        <v>3113</v>
      </c>
      <c r="AC192" s="56" t="s">
        <v>3113</v>
      </c>
      <c r="AD192" s="55">
        <v>171702.8</v>
      </c>
      <c r="AE192" s="56" t="s">
        <v>3113</v>
      </c>
      <c r="AF192" s="56" t="s">
        <v>3113</v>
      </c>
      <c r="AG192" s="56" t="s">
        <v>3113</v>
      </c>
      <c r="AH192" s="56" t="s">
        <v>3113</v>
      </c>
      <c r="AI192" s="56" t="s">
        <v>3113</v>
      </c>
      <c r="AJ192" s="56" t="s">
        <v>1136</v>
      </c>
      <c r="AK192" s="56" t="s">
        <v>3113</v>
      </c>
    </row>
    <row r="193" spans="1:37" ht="59.25" customHeight="1">
      <c r="A193" s="10">
        <v>188</v>
      </c>
      <c r="B193" s="11" t="s">
        <v>1635</v>
      </c>
      <c r="C193" s="12" t="s">
        <v>3379</v>
      </c>
      <c r="D193" s="2" t="s">
        <v>3729</v>
      </c>
      <c r="E193" s="12" t="s">
        <v>4354</v>
      </c>
      <c r="F193" s="10" t="s">
        <v>1640</v>
      </c>
      <c r="G193" s="10" t="s">
        <v>1642</v>
      </c>
      <c r="H193" s="12"/>
      <c r="I193" s="12" t="s">
        <v>4355</v>
      </c>
      <c r="J193" s="12" t="s">
        <v>4356</v>
      </c>
      <c r="K193" s="12" t="s">
        <v>3287</v>
      </c>
      <c r="L193" s="55">
        <v>43600</v>
      </c>
      <c r="M193" s="10">
        <v>3</v>
      </c>
      <c r="N193" s="55">
        <v>47665.4</v>
      </c>
      <c r="O193" s="12" t="s">
        <v>4357</v>
      </c>
      <c r="P193" s="55">
        <v>58743</v>
      </c>
      <c r="Q193" s="12" t="s">
        <v>4358</v>
      </c>
      <c r="R193" s="55">
        <v>47665.4</v>
      </c>
      <c r="S193" s="12" t="s">
        <v>4357</v>
      </c>
      <c r="T193" s="10" t="s">
        <v>3113</v>
      </c>
      <c r="U193" s="10" t="s">
        <v>3113</v>
      </c>
      <c r="V193" s="12" t="s">
        <v>4353</v>
      </c>
      <c r="W193" s="56" t="s">
        <v>3113</v>
      </c>
      <c r="X193" s="55">
        <v>47665.4</v>
      </c>
      <c r="Y193" s="56" t="s">
        <v>3113</v>
      </c>
      <c r="Z193" s="56" t="s">
        <v>3113</v>
      </c>
      <c r="AA193" s="56" t="s">
        <v>3113</v>
      </c>
      <c r="AB193" s="56" t="s">
        <v>3113</v>
      </c>
      <c r="AC193" s="56" t="s">
        <v>3113</v>
      </c>
      <c r="AD193" s="55">
        <v>47665.4</v>
      </c>
      <c r="AE193" s="56" t="s">
        <v>3113</v>
      </c>
      <c r="AF193" s="56" t="s">
        <v>3113</v>
      </c>
      <c r="AG193" s="56" t="s">
        <v>3113</v>
      </c>
      <c r="AH193" s="56" t="s">
        <v>3113</v>
      </c>
      <c r="AI193" s="56" t="s">
        <v>3113</v>
      </c>
      <c r="AJ193" s="56" t="s">
        <v>1136</v>
      </c>
      <c r="AK193" s="56" t="s">
        <v>3113</v>
      </c>
    </row>
    <row r="194" spans="1:37" ht="156">
      <c r="A194" s="59">
        <v>189</v>
      </c>
      <c r="B194" s="11" t="s">
        <v>1635</v>
      </c>
      <c r="C194" s="12" t="s">
        <v>3730</v>
      </c>
      <c r="D194" s="4" t="s">
        <v>3731</v>
      </c>
      <c r="E194" s="12" t="s">
        <v>4321</v>
      </c>
      <c r="F194" s="10" t="s">
        <v>1640</v>
      </c>
      <c r="G194" s="10" t="s">
        <v>1642</v>
      </c>
      <c r="H194" s="12"/>
      <c r="I194" s="12" t="s">
        <v>4348</v>
      </c>
      <c r="J194" s="12" t="s">
        <v>4349</v>
      </c>
      <c r="K194" s="12" t="s">
        <v>4359</v>
      </c>
      <c r="L194" s="55">
        <v>229000</v>
      </c>
      <c r="M194" s="10">
        <v>2</v>
      </c>
      <c r="N194" s="55">
        <v>80412.64</v>
      </c>
      <c r="O194" s="12" t="s">
        <v>4360</v>
      </c>
      <c r="P194" s="55" t="s">
        <v>3755</v>
      </c>
      <c r="Q194" s="12" t="s">
        <v>3756</v>
      </c>
      <c r="R194" s="55" t="s">
        <v>3757</v>
      </c>
      <c r="S194" s="12" t="s">
        <v>3758</v>
      </c>
      <c r="T194" s="10" t="s">
        <v>3113</v>
      </c>
      <c r="U194" s="10" t="s">
        <v>3113</v>
      </c>
      <c r="V194" s="12" t="s">
        <v>1753</v>
      </c>
      <c r="W194" s="56" t="s">
        <v>3113</v>
      </c>
      <c r="X194" s="55">
        <v>80412.64</v>
      </c>
      <c r="Y194" s="56" t="s">
        <v>3113</v>
      </c>
      <c r="Z194" s="56" t="s">
        <v>3113</v>
      </c>
      <c r="AA194" s="56" t="s">
        <v>3113</v>
      </c>
      <c r="AB194" s="56" t="s">
        <v>3113</v>
      </c>
      <c r="AC194" s="56" t="s">
        <v>3113</v>
      </c>
      <c r="AD194" s="55">
        <v>80412.64</v>
      </c>
      <c r="AE194" s="56" t="s">
        <v>3113</v>
      </c>
      <c r="AF194" s="56" t="s">
        <v>3113</v>
      </c>
      <c r="AG194" s="56" t="s">
        <v>3113</v>
      </c>
      <c r="AH194" s="56" t="s">
        <v>3113</v>
      </c>
      <c r="AI194" s="56" t="s">
        <v>3113</v>
      </c>
      <c r="AJ194" s="56" t="s">
        <v>1136</v>
      </c>
      <c r="AK194" s="56" t="s">
        <v>3113</v>
      </c>
    </row>
    <row r="195" spans="1:37" ht="84">
      <c r="A195" s="59">
        <v>190</v>
      </c>
      <c r="B195" s="11" t="s">
        <v>1635</v>
      </c>
      <c r="C195" s="12" t="s">
        <v>3732</v>
      </c>
      <c r="D195" s="2" t="s">
        <v>3741</v>
      </c>
      <c r="E195" s="12" t="s">
        <v>3438</v>
      </c>
      <c r="F195" s="10" t="s">
        <v>1640</v>
      </c>
      <c r="G195" s="10" t="s">
        <v>1642</v>
      </c>
      <c r="H195" s="12"/>
      <c r="I195" s="12" t="s">
        <v>3313</v>
      </c>
      <c r="J195" s="12" t="s">
        <v>4361</v>
      </c>
      <c r="K195" s="12" t="s">
        <v>4362</v>
      </c>
      <c r="L195" s="55">
        <v>1639344.26</v>
      </c>
      <c r="M195" s="10">
        <v>2</v>
      </c>
      <c r="N195" s="55">
        <v>1981280</v>
      </c>
      <c r="O195" s="12" t="s">
        <v>4363</v>
      </c>
      <c r="P195" s="55">
        <v>1991040</v>
      </c>
      <c r="Q195" s="12" t="s">
        <v>3559</v>
      </c>
      <c r="R195" s="55">
        <v>1981280</v>
      </c>
      <c r="S195" s="12" t="s">
        <v>3673</v>
      </c>
      <c r="T195" s="10" t="s">
        <v>3113</v>
      </c>
      <c r="U195" s="10" t="s">
        <v>3113</v>
      </c>
      <c r="V195" s="12" t="s">
        <v>3283</v>
      </c>
      <c r="W195" s="56" t="s">
        <v>3113</v>
      </c>
      <c r="X195" s="55">
        <v>1981280</v>
      </c>
      <c r="Y195" s="56" t="s">
        <v>3113</v>
      </c>
      <c r="Z195" s="56" t="s">
        <v>3113</v>
      </c>
      <c r="AA195" s="56" t="s">
        <v>3113</v>
      </c>
      <c r="AB195" s="56" t="s">
        <v>3113</v>
      </c>
      <c r="AC195" s="56" t="s">
        <v>3113</v>
      </c>
      <c r="AD195" s="56" t="s">
        <v>3113</v>
      </c>
      <c r="AE195" s="56" t="s">
        <v>3113</v>
      </c>
      <c r="AF195" s="55">
        <v>1981280</v>
      </c>
      <c r="AG195" s="56" t="s">
        <v>3113</v>
      </c>
      <c r="AH195" s="56" t="s">
        <v>3113</v>
      </c>
      <c r="AI195" s="56" t="s">
        <v>3113</v>
      </c>
      <c r="AJ195" s="56" t="s">
        <v>3118</v>
      </c>
      <c r="AK195" s="56">
        <v>13868.96</v>
      </c>
    </row>
    <row r="196" spans="1:37" ht="96">
      <c r="A196" s="10">
        <v>191</v>
      </c>
      <c r="B196" s="11" t="s">
        <v>1635</v>
      </c>
      <c r="C196" s="12" t="s">
        <v>3742</v>
      </c>
      <c r="D196" s="2" t="s">
        <v>3743</v>
      </c>
      <c r="E196" s="12" t="s">
        <v>1780</v>
      </c>
      <c r="F196" s="10" t="s">
        <v>1640</v>
      </c>
      <c r="G196" s="10" t="s">
        <v>1642</v>
      </c>
      <c r="H196" s="12"/>
      <c r="I196" s="12" t="s">
        <v>3278</v>
      </c>
      <c r="J196" s="12" t="s">
        <v>4364</v>
      </c>
      <c r="K196" s="12" t="s">
        <v>4365</v>
      </c>
      <c r="L196" s="55">
        <v>1106557.38</v>
      </c>
      <c r="M196" s="10">
        <v>3</v>
      </c>
      <c r="N196" s="56" t="s">
        <v>3113</v>
      </c>
      <c r="O196" s="12" t="s">
        <v>4366</v>
      </c>
      <c r="P196" s="55">
        <v>6798816</v>
      </c>
      <c r="Q196" s="12" t="s">
        <v>4368</v>
      </c>
      <c r="R196" s="55">
        <v>3894240</v>
      </c>
      <c r="S196" s="12" t="s">
        <v>4369</v>
      </c>
      <c r="T196" s="12" t="s">
        <v>4370</v>
      </c>
      <c r="U196" s="12" t="s">
        <v>4371</v>
      </c>
      <c r="V196" s="12" t="s">
        <v>4366</v>
      </c>
      <c r="W196" s="10" t="s">
        <v>3113</v>
      </c>
      <c r="X196" s="10" t="s">
        <v>3113</v>
      </c>
      <c r="Y196" s="10" t="s">
        <v>3113</v>
      </c>
      <c r="Z196" s="10" t="s">
        <v>3113</v>
      </c>
      <c r="AA196" s="10" t="s">
        <v>3113</v>
      </c>
      <c r="AB196" s="10" t="s">
        <v>3113</v>
      </c>
      <c r="AC196" s="10" t="s">
        <v>3113</v>
      </c>
      <c r="AD196" s="10" t="s">
        <v>3113</v>
      </c>
      <c r="AE196" s="10" t="s">
        <v>3113</v>
      </c>
      <c r="AF196" s="10" t="s">
        <v>3113</v>
      </c>
      <c r="AG196" s="10" t="s">
        <v>3113</v>
      </c>
      <c r="AH196" s="10" t="s">
        <v>3113</v>
      </c>
      <c r="AI196" s="10" t="s">
        <v>3113</v>
      </c>
      <c r="AJ196" s="10" t="s">
        <v>3113</v>
      </c>
      <c r="AK196" s="10" t="s">
        <v>3113</v>
      </c>
    </row>
    <row r="197" spans="1:37" ht="252">
      <c r="A197" s="10">
        <v>192</v>
      </c>
      <c r="B197" s="11" t="s">
        <v>4260</v>
      </c>
      <c r="C197" s="12" t="s">
        <v>3744</v>
      </c>
      <c r="D197" s="7" t="s">
        <v>3745</v>
      </c>
      <c r="E197" s="12" t="s">
        <v>4367</v>
      </c>
      <c r="F197" s="10" t="s">
        <v>1640</v>
      </c>
      <c r="G197" s="10" t="s">
        <v>1642</v>
      </c>
      <c r="H197" s="12" t="s">
        <v>4372</v>
      </c>
      <c r="I197" s="12" t="s">
        <v>4373</v>
      </c>
      <c r="J197" s="12" t="s">
        <v>4374</v>
      </c>
      <c r="K197" s="12" t="s">
        <v>2311</v>
      </c>
      <c r="L197" s="55">
        <v>436900</v>
      </c>
      <c r="M197" s="10">
        <v>3</v>
      </c>
      <c r="N197" s="55">
        <v>445378.08</v>
      </c>
      <c r="O197" s="12" t="s">
        <v>2391</v>
      </c>
      <c r="P197" s="55">
        <v>1278549.02</v>
      </c>
      <c r="Q197" s="12" t="s">
        <v>2392</v>
      </c>
      <c r="R197" s="55">
        <v>441408.2</v>
      </c>
      <c r="S197" s="12" t="s">
        <v>2393</v>
      </c>
      <c r="T197" s="10" t="s">
        <v>3113</v>
      </c>
      <c r="U197" s="10" t="s">
        <v>3113</v>
      </c>
      <c r="V197" s="12" t="s">
        <v>2394</v>
      </c>
      <c r="W197" s="10" t="s">
        <v>3113</v>
      </c>
      <c r="X197" s="55">
        <v>265101.12</v>
      </c>
      <c r="Y197" s="56">
        <v>180276.96</v>
      </c>
      <c r="Z197" s="10" t="s">
        <v>3113</v>
      </c>
      <c r="AA197" s="10" t="s">
        <v>3113</v>
      </c>
      <c r="AB197" s="10" t="s">
        <v>3113</v>
      </c>
      <c r="AC197" s="10" t="s">
        <v>3113</v>
      </c>
      <c r="AD197" s="55">
        <v>445378.08</v>
      </c>
      <c r="AE197" s="10" t="s">
        <v>3113</v>
      </c>
      <c r="AF197" s="10" t="s">
        <v>3113</v>
      </c>
      <c r="AG197" s="10" t="s">
        <v>3113</v>
      </c>
      <c r="AH197" s="10" t="s">
        <v>3113</v>
      </c>
      <c r="AI197" s="10" t="s">
        <v>3113</v>
      </c>
      <c r="AJ197" s="10" t="s">
        <v>1141</v>
      </c>
      <c r="AK197" s="10" t="s">
        <v>3113</v>
      </c>
    </row>
    <row r="198" spans="1:37" ht="73.5" customHeight="1">
      <c r="A198" s="10">
        <v>193</v>
      </c>
      <c r="B198" s="11" t="s">
        <v>1635</v>
      </c>
      <c r="C198" s="31" t="s">
        <v>3746</v>
      </c>
      <c r="D198" s="36" t="s">
        <v>3748</v>
      </c>
      <c r="E198" s="12"/>
      <c r="F198" s="10" t="s">
        <v>1639</v>
      </c>
      <c r="G198" s="10" t="s">
        <v>1642</v>
      </c>
      <c r="H198" s="12"/>
      <c r="I198" s="12" t="s">
        <v>3327</v>
      </c>
      <c r="J198" s="12" t="s">
        <v>2395</v>
      </c>
      <c r="K198" s="12" t="s">
        <v>2396</v>
      </c>
      <c r="L198" s="55">
        <v>38000</v>
      </c>
      <c r="M198" s="10">
        <v>1</v>
      </c>
      <c r="N198" s="55">
        <v>38186</v>
      </c>
      <c r="O198" s="12" t="s">
        <v>2397</v>
      </c>
      <c r="P198" s="56" t="s">
        <v>3113</v>
      </c>
      <c r="Q198" s="56" t="s">
        <v>3113</v>
      </c>
      <c r="R198" s="56" t="s">
        <v>3113</v>
      </c>
      <c r="S198" s="56" t="s">
        <v>3113</v>
      </c>
      <c r="T198" s="56" t="s">
        <v>3113</v>
      </c>
      <c r="U198" s="56" t="s">
        <v>3113</v>
      </c>
      <c r="V198" s="12" t="s">
        <v>3310</v>
      </c>
      <c r="W198" s="56" t="s">
        <v>3113</v>
      </c>
      <c r="X198" s="55">
        <v>38186</v>
      </c>
      <c r="Y198" s="56" t="s">
        <v>3113</v>
      </c>
      <c r="Z198" s="56" t="s">
        <v>3113</v>
      </c>
      <c r="AA198" s="56" t="s">
        <v>3113</v>
      </c>
      <c r="AB198" s="56" t="s">
        <v>3113</v>
      </c>
      <c r="AC198" s="56" t="s">
        <v>3113</v>
      </c>
      <c r="AD198" s="55">
        <v>38186</v>
      </c>
      <c r="AE198" s="56" t="s">
        <v>3113</v>
      </c>
      <c r="AF198" s="56" t="s">
        <v>3113</v>
      </c>
      <c r="AG198" s="56" t="s">
        <v>3113</v>
      </c>
      <c r="AH198" s="56" t="s">
        <v>3113</v>
      </c>
      <c r="AI198" s="56" t="s">
        <v>3113</v>
      </c>
      <c r="AJ198" s="56" t="s">
        <v>1136</v>
      </c>
      <c r="AK198" s="56" t="s">
        <v>3113</v>
      </c>
    </row>
    <row r="199" spans="1:37" ht="145.5" customHeight="1">
      <c r="A199" s="10">
        <v>194</v>
      </c>
      <c r="B199" s="11" t="s">
        <v>1635</v>
      </c>
      <c r="C199" s="35" t="s">
        <v>3747</v>
      </c>
      <c r="D199" s="37" t="s">
        <v>4788</v>
      </c>
      <c r="E199" s="12" t="s">
        <v>2398</v>
      </c>
      <c r="F199" s="10" t="s">
        <v>1640</v>
      </c>
      <c r="G199" s="10" t="s">
        <v>3100</v>
      </c>
      <c r="H199" s="10" t="s">
        <v>3113</v>
      </c>
      <c r="I199" s="12" t="s">
        <v>2399</v>
      </c>
      <c r="J199" s="12"/>
      <c r="K199" s="12" t="s">
        <v>2400</v>
      </c>
      <c r="L199" s="55">
        <v>34426</v>
      </c>
      <c r="M199" s="10">
        <v>1</v>
      </c>
      <c r="N199" s="56" t="s">
        <v>3113</v>
      </c>
      <c r="O199" s="12" t="s">
        <v>2401</v>
      </c>
      <c r="P199" s="56" t="s">
        <v>3113</v>
      </c>
      <c r="Q199" s="56" t="s">
        <v>3113</v>
      </c>
      <c r="R199" s="56" t="s">
        <v>3113</v>
      </c>
      <c r="S199" s="56" t="s">
        <v>3113</v>
      </c>
      <c r="T199" s="56" t="s">
        <v>3113</v>
      </c>
      <c r="U199" s="56" t="s">
        <v>3113</v>
      </c>
      <c r="V199" s="12" t="s">
        <v>2401</v>
      </c>
      <c r="W199" s="56" t="s">
        <v>3113</v>
      </c>
      <c r="X199" s="56" t="s">
        <v>3113</v>
      </c>
      <c r="Y199" s="56" t="s">
        <v>3113</v>
      </c>
      <c r="Z199" s="56" t="s">
        <v>3113</v>
      </c>
      <c r="AA199" s="56" t="s">
        <v>3113</v>
      </c>
      <c r="AB199" s="56" t="s">
        <v>3113</v>
      </c>
      <c r="AC199" s="56" t="s">
        <v>3113</v>
      </c>
      <c r="AD199" s="56" t="s">
        <v>3113</v>
      </c>
      <c r="AE199" s="56" t="s">
        <v>3113</v>
      </c>
      <c r="AF199" s="56" t="s">
        <v>3113</v>
      </c>
      <c r="AG199" s="56" t="s">
        <v>3113</v>
      </c>
      <c r="AH199" s="56" t="s">
        <v>3113</v>
      </c>
      <c r="AI199" s="56" t="s">
        <v>3113</v>
      </c>
      <c r="AJ199" s="56" t="s">
        <v>3113</v>
      </c>
      <c r="AK199" s="56" t="s">
        <v>3113</v>
      </c>
    </row>
    <row r="200" spans="1:37" ht="96">
      <c r="A200" s="10">
        <v>195</v>
      </c>
      <c r="B200" s="11" t="s">
        <v>1635</v>
      </c>
      <c r="C200" s="12" t="s">
        <v>4789</v>
      </c>
      <c r="D200" s="4" t="s">
        <v>4798</v>
      </c>
      <c r="E200" s="12" t="s">
        <v>2402</v>
      </c>
      <c r="F200" s="10" t="s">
        <v>1640</v>
      </c>
      <c r="G200" s="10" t="s">
        <v>1642</v>
      </c>
      <c r="H200" s="12"/>
      <c r="I200" s="12" t="s">
        <v>3327</v>
      </c>
      <c r="J200" s="12" t="s">
        <v>2395</v>
      </c>
      <c r="K200" s="12" t="s">
        <v>4301</v>
      </c>
      <c r="L200" s="55">
        <v>32800</v>
      </c>
      <c r="M200" s="10" t="s">
        <v>3113</v>
      </c>
      <c r="N200" s="10" t="s">
        <v>3113</v>
      </c>
      <c r="O200" s="12" t="s">
        <v>1785</v>
      </c>
      <c r="P200" s="10" t="s">
        <v>3113</v>
      </c>
      <c r="Q200" s="10" t="s">
        <v>3113</v>
      </c>
      <c r="R200" s="10" t="s">
        <v>3113</v>
      </c>
      <c r="S200" s="10" t="s">
        <v>3113</v>
      </c>
      <c r="T200" s="10" t="s">
        <v>3113</v>
      </c>
      <c r="U200" s="10" t="s">
        <v>3113</v>
      </c>
      <c r="V200" s="12" t="s">
        <v>1785</v>
      </c>
      <c r="W200" s="10" t="s">
        <v>3113</v>
      </c>
      <c r="X200" s="10" t="s">
        <v>3113</v>
      </c>
      <c r="Y200" s="10" t="s">
        <v>3113</v>
      </c>
      <c r="Z200" s="10" t="s">
        <v>3113</v>
      </c>
      <c r="AA200" s="10" t="s">
        <v>3113</v>
      </c>
      <c r="AB200" s="10" t="s">
        <v>3113</v>
      </c>
      <c r="AC200" s="10" t="s">
        <v>3113</v>
      </c>
      <c r="AD200" s="10" t="s">
        <v>3113</v>
      </c>
      <c r="AE200" s="10" t="s">
        <v>3113</v>
      </c>
      <c r="AF200" s="10" t="s">
        <v>3113</v>
      </c>
      <c r="AG200" s="10" t="s">
        <v>3113</v>
      </c>
      <c r="AH200" s="10" t="s">
        <v>3113</v>
      </c>
      <c r="AI200" s="10" t="s">
        <v>3113</v>
      </c>
      <c r="AJ200" s="10" t="s">
        <v>3113</v>
      </c>
      <c r="AK200" s="10" t="s">
        <v>3113</v>
      </c>
    </row>
    <row r="201" spans="1:37" ht="57" customHeight="1">
      <c r="A201" s="10">
        <v>196</v>
      </c>
      <c r="B201" s="11" t="s">
        <v>1635</v>
      </c>
      <c r="C201" s="12" t="s">
        <v>4799</v>
      </c>
      <c r="D201" s="4" t="s">
        <v>4800</v>
      </c>
      <c r="E201" s="12" t="s">
        <v>2403</v>
      </c>
      <c r="F201" s="10" t="s">
        <v>1640</v>
      </c>
      <c r="G201" s="10" t="s">
        <v>1642</v>
      </c>
      <c r="H201" s="12"/>
      <c r="I201" s="12" t="s">
        <v>3298</v>
      </c>
      <c r="J201" s="12" t="s">
        <v>2404</v>
      </c>
      <c r="K201" s="12" t="s">
        <v>2405</v>
      </c>
      <c r="L201" s="55">
        <v>35700</v>
      </c>
      <c r="M201" s="10">
        <v>2</v>
      </c>
      <c r="N201" s="55">
        <v>32452</v>
      </c>
      <c r="O201" s="12" t="s">
        <v>2406</v>
      </c>
      <c r="P201" s="55">
        <v>32452</v>
      </c>
      <c r="Q201" s="12" t="s">
        <v>2407</v>
      </c>
      <c r="R201" s="55">
        <v>6575.8</v>
      </c>
      <c r="S201" s="12" t="s">
        <v>2408</v>
      </c>
      <c r="T201" s="10" t="s">
        <v>3113</v>
      </c>
      <c r="U201" s="10" t="s">
        <v>3113</v>
      </c>
      <c r="V201" s="12" t="s">
        <v>2409</v>
      </c>
      <c r="W201" s="10" t="s">
        <v>3113</v>
      </c>
      <c r="X201" s="55">
        <v>32452</v>
      </c>
      <c r="Y201" s="10" t="s">
        <v>3113</v>
      </c>
      <c r="Z201" s="10" t="s">
        <v>3113</v>
      </c>
      <c r="AA201" s="10" t="s">
        <v>3113</v>
      </c>
      <c r="AB201" s="10" t="s">
        <v>3113</v>
      </c>
      <c r="AC201" s="10" t="s">
        <v>3113</v>
      </c>
      <c r="AD201" s="55">
        <v>32452</v>
      </c>
      <c r="AE201" s="10" t="s">
        <v>3113</v>
      </c>
      <c r="AF201" s="10" t="s">
        <v>3113</v>
      </c>
      <c r="AG201" s="10" t="s">
        <v>3113</v>
      </c>
      <c r="AH201" s="10" t="s">
        <v>3113</v>
      </c>
      <c r="AI201" s="10" t="s">
        <v>3113</v>
      </c>
      <c r="AJ201" s="10" t="s">
        <v>1136</v>
      </c>
      <c r="AK201" s="10" t="s">
        <v>3113</v>
      </c>
    </row>
    <row r="202" spans="1:37" ht="75.75" customHeight="1">
      <c r="A202" s="10">
        <v>197</v>
      </c>
      <c r="B202" s="11" t="s">
        <v>1635</v>
      </c>
      <c r="C202" s="12" t="s">
        <v>4801</v>
      </c>
      <c r="D202" s="2" t="s">
        <v>4802</v>
      </c>
      <c r="E202" s="12" t="s">
        <v>2410</v>
      </c>
      <c r="F202" s="10" t="s">
        <v>1640</v>
      </c>
      <c r="G202" s="10" t="s">
        <v>1642</v>
      </c>
      <c r="H202" s="12"/>
      <c r="I202" s="12" t="s">
        <v>4872</v>
      </c>
      <c r="J202" s="12" t="s">
        <v>2411</v>
      </c>
      <c r="K202" s="12" t="s">
        <v>2311</v>
      </c>
      <c r="L202" s="55">
        <v>30450</v>
      </c>
      <c r="M202" s="10">
        <v>2</v>
      </c>
      <c r="N202" s="55">
        <v>36380.4</v>
      </c>
      <c r="O202" s="12" t="s">
        <v>2412</v>
      </c>
      <c r="P202" s="55">
        <v>36417</v>
      </c>
      <c r="Q202" s="12" t="s">
        <v>3659</v>
      </c>
      <c r="R202" s="55">
        <v>36380.4</v>
      </c>
      <c r="S202" s="12" t="s">
        <v>3660</v>
      </c>
      <c r="T202" s="10" t="s">
        <v>3113</v>
      </c>
      <c r="U202" s="10" t="s">
        <v>3113</v>
      </c>
      <c r="V202" s="12" t="s">
        <v>3337</v>
      </c>
      <c r="W202" s="10" t="s">
        <v>3113</v>
      </c>
      <c r="X202" s="55">
        <v>36380.4</v>
      </c>
      <c r="Y202" s="10" t="s">
        <v>3113</v>
      </c>
      <c r="Z202" s="10" t="s">
        <v>3113</v>
      </c>
      <c r="AA202" s="10" t="s">
        <v>3113</v>
      </c>
      <c r="AB202" s="10" t="s">
        <v>3113</v>
      </c>
      <c r="AC202" s="10" t="s">
        <v>3113</v>
      </c>
      <c r="AD202" s="55">
        <v>36380.4</v>
      </c>
      <c r="AE202" s="10" t="s">
        <v>3113</v>
      </c>
      <c r="AF202" s="10" t="s">
        <v>3113</v>
      </c>
      <c r="AG202" s="10" t="s">
        <v>3113</v>
      </c>
      <c r="AH202" s="10" t="s">
        <v>3113</v>
      </c>
      <c r="AI202" s="10" t="s">
        <v>3113</v>
      </c>
      <c r="AJ202" s="10" t="s">
        <v>1136</v>
      </c>
      <c r="AK202" s="10" t="s">
        <v>3113</v>
      </c>
    </row>
    <row r="203" spans="1:37" ht="120.75" customHeight="1">
      <c r="A203" s="10">
        <v>198</v>
      </c>
      <c r="B203" s="11" t="s">
        <v>3482</v>
      </c>
      <c r="C203" s="12" t="s">
        <v>4803</v>
      </c>
      <c r="D203" s="4" t="s">
        <v>4804</v>
      </c>
      <c r="E203" s="12" t="s">
        <v>2413</v>
      </c>
      <c r="F203" s="10" t="s">
        <v>1640</v>
      </c>
      <c r="G203" s="10" t="s">
        <v>1642</v>
      </c>
      <c r="H203" s="12"/>
      <c r="I203" s="12" t="s">
        <v>2414</v>
      </c>
      <c r="J203" s="12" t="s">
        <v>2415</v>
      </c>
      <c r="K203" s="12" t="s">
        <v>2250</v>
      </c>
      <c r="L203" s="55">
        <v>103278.69</v>
      </c>
      <c r="M203" s="10">
        <v>12</v>
      </c>
      <c r="N203" s="55" t="s">
        <v>2416</v>
      </c>
      <c r="O203" s="12" t="s">
        <v>2417</v>
      </c>
      <c r="P203" s="55" t="s">
        <v>2418</v>
      </c>
      <c r="Q203" s="12" t="s">
        <v>2419</v>
      </c>
      <c r="R203" s="55" t="s">
        <v>2416</v>
      </c>
      <c r="S203" s="12" t="s">
        <v>2420</v>
      </c>
      <c r="T203" s="10" t="s">
        <v>3113</v>
      </c>
      <c r="U203" s="10" t="s">
        <v>3113</v>
      </c>
      <c r="V203" s="12" t="s">
        <v>2421</v>
      </c>
      <c r="W203" s="10" t="s">
        <v>3113</v>
      </c>
      <c r="X203" s="55">
        <v>103410.38</v>
      </c>
      <c r="Y203" s="10" t="s">
        <v>3113</v>
      </c>
      <c r="Z203" s="10" t="s">
        <v>3113</v>
      </c>
      <c r="AA203" s="10" t="s">
        <v>3113</v>
      </c>
      <c r="AB203" s="10" t="s">
        <v>3113</v>
      </c>
      <c r="AC203" s="10" t="s">
        <v>3113</v>
      </c>
      <c r="AD203" s="55">
        <v>103410.38</v>
      </c>
      <c r="AE203" s="10" t="s">
        <v>3113</v>
      </c>
      <c r="AF203" s="10" t="s">
        <v>3113</v>
      </c>
      <c r="AG203" s="10" t="s">
        <v>3733</v>
      </c>
      <c r="AH203" s="10" t="s">
        <v>3568</v>
      </c>
      <c r="AI203" s="10" t="s">
        <v>3113</v>
      </c>
      <c r="AJ203" s="10" t="s">
        <v>1141</v>
      </c>
      <c r="AK203" s="10" t="s">
        <v>3113</v>
      </c>
    </row>
    <row r="204" spans="1:37" ht="60">
      <c r="A204" s="10">
        <v>199</v>
      </c>
      <c r="B204" s="11" t="s">
        <v>3482</v>
      </c>
      <c r="C204" s="12" t="s">
        <v>4805</v>
      </c>
      <c r="D204" s="2" t="s">
        <v>4806</v>
      </c>
      <c r="E204" s="12" t="s">
        <v>2422</v>
      </c>
      <c r="F204" s="10" t="s">
        <v>1640</v>
      </c>
      <c r="G204" s="10" t="s">
        <v>1642</v>
      </c>
      <c r="H204" s="12" t="s">
        <v>2423</v>
      </c>
      <c r="I204" s="12" t="s">
        <v>3282</v>
      </c>
      <c r="J204" s="12" t="s">
        <v>2424</v>
      </c>
      <c r="K204" s="12" t="s">
        <v>2250</v>
      </c>
      <c r="L204" s="55">
        <v>286885.25</v>
      </c>
      <c r="M204" s="10">
        <v>3</v>
      </c>
      <c r="N204" s="55">
        <v>264740</v>
      </c>
      <c r="O204" s="12" t="s">
        <v>2425</v>
      </c>
      <c r="P204" s="55">
        <v>917213.08</v>
      </c>
      <c r="Q204" s="12" t="s">
        <v>2426</v>
      </c>
      <c r="R204" s="55">
        <v>264740</v>
      </c>
      <c r="S204" s="12" t="s">
        <v>3103</v>
      </c>
      <c r="T204" s="10" t="s">
        <v>3113</v>
      </c>
      <c r="U204" s="10" t="s">
        <v>3113</v>
      </c>
      <c r="V204" s="12" t="s">
        <v>2427</v>
      </c>
      <c r="W204" s="10" t="s">
        <v>3113</v>
      </c>
      <c r="X204" s="55">
        <v>264740</v>
      </c>
      <c r="Y204" s="10" t="s">
        <v>3113</v>
      </c>
      <c r="Z204" s="10" t="s">
        <v>3113</v>
      </c>
      <c r="AA204" s="10" t="s">
        <v>3113</v>
      </c>
      <c r="AB204" s="10" t="s">
        <v>3113</v>
      </c>
      <c r="AC204" s="10" t="s">
        <v>3113</v>
      </c>
      <c r="AD204" s="55">
        <v>264740</v>
      </c>
      <c r="AE204" s="10" t="s">
        <v>3113</v>
      </c>
      <c r="AF204" s="10" t="s">
        <v>3113</v>
      </c>
      <c r="AG204" s="10" t="s">
        <v>3113</v>
      </c>
      <c r="AH204" s="10" t="s">
        <v>3113</v>
      </c>
      <c r="AI204" s="10" t="s">
        <v>3113</v>
      </c>
      <c r="AJ204" s="10" t="s">
        <v>1141</v>
      </c>
      <c r="AK204" s="10" t="s">
        <v>3113</v>
      </c>
    </row>
    <row r="205" spans="1:37" ht="49.5" customHeight="1">
      <c r="A205" s="10">
        <v>200</v>
      </c>
      <c r="B205" s="11" t="s">
        <v>3482</v>
      </c>
      <c r="C205" s="12" t="s">
        <v>4807</v>
      </c>
      <c r="D205" s="2" t="s">
        <v>4808</v>
      </c>
      <c r="E205" s="12" t="s">
        <v>2428</v>
      </c>
      <c r="F205" s="10" t="s">
        <v>1640</v>
      </c>
      <c r="G205" s="10" t="s">
        <v>1642</v>
      </c>
      <c r="H205" s="12"/>
      <c r="I205" s="12" t="s">
        <v>4355</v>
      </c>
      <c r="J205" s="12" t="s">
        <v>2429</v>
      </c>
      <c r="K205" s="12" t="s">
        <v>2430</v>
      </c>
      <c r="L205" s="55">
        <v>81967.21</v>
      </c>
      <c r="M205" s="10">
        <v>1</v>
      </c>
      <c r="N205" s="55">
        <v>98365.93</v>
      </c>
      <c r="O205" s="12" t="s">
        <v>2861</v>
      </c>
      <c r="P205" s="56" t="s">
        <v>3113</v>
      </c>
      <c r="Q205" s="56" t="s">
        <v>3113</v>
      </c>
      <c r="R205" s="56" t="s">
        <v>3113</v>
      </c>
      <c r="S205" s="56" t="s">
        <v>3113</v>
      </c>
      <c r="T205" s="56" t="s">
        <v>3113</v>
      </c>
      <c r="U205" s="56" t="s">
        <v>3113</v>
      </c>
      <c r="V205" s="12" t="s">
        <v>2862</v>
      </c>
      <c r="W205" s="56" t="s">
        <v>3113</v>
      </c>
      <c r="X205" s="55">
        <v>98365.93</v>
      </c>
      <c r="Y205" s="56" t="s">
        <v>3113</v>
      </c>
      <c r="Z205" s="56" t="s">
        <v>3113</v>
      </c>
      <c r="AA205" s="56" t="s">
        <v>3113</v>
      </c>
      <c r="AB205" s="56" t="s">
        <v>3113</v>
      </c>
      <c r="AC205" s="56" t="s">
        <v>3113</v>
      </c>
      <c r="AD205" s="55">
        <v>98365.93</v>
      </c>
      <c r="AE205" s="56" t="s">
        <v>3113</v>
      </c>
      <c r="AF205" s="56" t="s">
        <v>3113</v>
      </c>
      <c r="AG205" s="56" t="s">
        <v>3734</v>
      </c>
      <c r="AH205" s="56" t="s">
        <v>3568</v>
      </c>
      <c r="AI205" s="56" t="s">
        <v>3113</v>
      </c>
      <c r="AJ205" s="56" t="s">
        <v>1141</v>
      </c>
      <c r="AK205" s="56" t="s">
        <v>3113</v>
      </c>
    </row>
    <row r="206" spans="1:37" ht="348">
      <c r="A206" s="59">
        <v>201</v>
      </c>
      <c r="B206" s="11" t="s">
        <v>3482</v>
      </c>
      <c r="C206" s="12" t="s">
        <v>4809</v>
      </c>
      <c r="D206" s="2" t="s">
        <v>4810</v>
      </c>
      <c r="E206" s="12" t="s">
        <v>3128</v>
      </c>
      <c r="F206" s="10" t="s">
        <v>1640</v>
      </c>
      <c r="G206" s="10" t="s">
        <v>1642</v>
      </c>
      <c r="H206" s="12"/>
      <c r="I206" s="12" t="s">
        <v>2863</v>
      </c>
      <c r="J206" s="12" t="s">
        <v>2864</v>
      </c>
      <c r="K206" s="12" t="s">
        <v>2865</v>
      </c>
      <c r="L206" s="55">
        <v>573319.67</v>
      </c>
      <c r="M206" s="10">
        <v>8</v>
      </c>
      <c r="N206" s="77" t="s">
        <v>3736</v>
      </c>
      <c r="O206" s="76" t="s">
        <v>3737</v>
      </c>
      <c r="P206" s="55"/>
      <c r="Q206" s="12"/>
      <c r="R206" s="55"/>
      <c r="S206" s="12"/>
      <c r="T206" s="12"/>
      <c r="U206" s="12"/>
      <c r="V206" s="12" t="s">
        <v>2427</v>
      </c>
      <c r="W206" s="12"/>
      <c r="X206" s="55">
        <v>270049.44</v>
      </c>
      <c r="Y206" s="56">
        <v>212863.16</v>
      </c>
      <c r="Z206" s="56" t="s">
        <v>3113</v>
      </c>
      <c r="AA206" s="56" t="s">
        <v>3113</v>
      </c>
      <c r="AB206" s="56" t="s">
        <v>3113</v>
      </c>
      <c r="AC206" s="56" t="s">
        <v>3113</v>
      </c>
      <c r="AD206" s="55">
        <v>482912.6</v>
      </c>
      <c r="AE206" s="56" t="s">
        <v>3113</v>
      </c>
      <c r="AF206" s="56" t="s">
        <v>3113</v>
      </c>
      <c r="AG206" s="12" t="s">
        <v>3735</v>
      </c>
      <c r="AH206" s="56" t="s">
        <v>3568</v>
      </c>
      <c r="AI206" s="56" t="s">
        <v>3113</v>
      </c>
      <c r="AJ206" s="12" t="s">
        <v>1141</v>
      </c>
      <c r="AK206" s="56" t="s">
        <v>3113</v>
      </c>
    </row>
    <row r="207" spans="1:37" ht="74.25" customHeight="1">
      <c r="A207" s="10">
        <v>202</v>
      </c>
      <c r="B207" s="11" t="s">
        <v>3482</v>
      </c>
      <c r="C207" s="30" t="s">
        <v>4811</v>
      </c>
      <c r="D207" s="38" t="s">
        <v>4812</v>
      </c>
      <c r="E207" s="12" t="s">
        <v>4849</v>
      </c>
      <c r="F207" s="10" t="s">
        <v>1639</v>
      </c>
      <c r="G207" s="10" t="s">
        <v>3462</v>
      </c>
      <c r="H207" s="10" t="s">
        <v>3113</v>
      </c>
      <c r="I207" s="12" t="s">
        <v>4355</v>
      </c>
      <c r="J207" s="12"/>
      <c r="K207" s="12" t="s">
        <v>2866</v>
      </c>
      <c r="L207" s="55">
        <v>1453330</v>
      </c>
      <c r="M207" s="10">
        <v>1</v>
      </c>
      <c r="N207" s="55">
        <v>1710877.98</v>
      </c>
      <c r="O207" s="12" t="s">
        <v>2867</v>
      </c>
      <c r="P207" s="56" t="s">
        <v>3113</v>
      </c>
      <c r="Q207" s="56" t="s">
        <v>3113</v>
      </c>
      <c r="R207" s="56" t="s">
        <v>3113</v>
      </c>
      <c r="S207" s="56" t="s">
        <v>3113</v>
      </c>
      <c r="T207" s="56" t="s">
        <v>3113</v>
      </c>
      <c r="U207" s="56" t="s">
        <v>3113</v>
      </c>
      <c r="V207" s="12" t="s">
        <v>2868</v>
      </c>
      <c r="W207" s="56" t="s">
        <v>3113</v>
      </c>
      <c r="X207" s="55">
        <v>1586052.46</v>
      </c>
      <c r="Y207" s="56">
        <v>124825.52</v>
      </c>
      <c r="Z207" s="56" t="s">
        <v>3113</v>
      </c>
      <c r="AA207" s="56" t="s">
        <v>3113</v>
      </c>
      <c r="AB207" s="56" t="s">
        <v>3113</v>
      </c>
      <c r="AC207" s="56" t="s">
        <v>3113</v>
      </c>
      <c r="AD207" s="55">
        <v>1710877.98</v>
      </c>
      <c r="AE207" s="56" t="s">
        <v>3113</v>
      </c>
      <c r="AF207" s="56" t="s">
        <v>3113</v>
      </c>
      <c r="AG207" s="56" t="s">
        <v>3738</v>
      </c>
      <c r="AH207" s="56" t="s">
        <v>3568</v>
      </c>
      <c r="AI207" s="56" t="s">
        <v>3113</v>
      </c>
      <c r="AJ207" s="56" t="s">
        <v>1141</v>
      </c>
      <c r="AK207" s="56" t="s">
        <v>3113</v>
      </c>
    </row>
    <row r="208" spans="1:37" ht="189.75" customHeight="1">
      <c r="A208" s="10">
        <v>203</v>
      </c>
      <c r="B208" s="11" t="s">
        <v>1635</v>
      </c>
      <c r="C208" s="12" t="s">
        <v>4813</v>
      </c>
      <c r="D208" s="2" t="s">
        <v>4814</v>
      </c>
      <c r="E208" s="12" t="s">
        <v>4867</v>
      </c>
      <c r="F208" s="10" t="s">
        <v>1640</v>
      </c>
      <c r="G208" s="10" t="s">
        <v>1642</v>
      </c>
      <c r="H208" s="12"/>
      <c r="I208" s="12" t="s">
        <v>3326</v>
      </c>
      <c r="J208" s="12"/>
      <c r="K208" s="12" t="s">
        <v>3287</v>
      </c>
      <c r="L208" s="55">
        <v>25000</v>
      </c>
      <c r="M208" s="10">
        <v>5</v>
      </c>
      <c r="N208" s="55">
        <v>21787.37</v>
      </c>
      <c r="O208" s="12" t="s">
        <v>2869</v>
      </c>
      <c r="P208" s="55">
        <v>46665</v>
      </c>
      <c r="Q208" s="12" t="s">
        <v>2870</v>
      </c>
      <c r="R208" s="55">
        <v>21787.37</v>
      </c>
      <c r="S208" s="12" t="s">
        <v>2871</v>
      </c>
      <c r="T208" s="56" t="s">
        <v>3113</v>
      </c>
      <c r="U208" s="56" t="s">
        <v>3113</v>
      </c>
      <c r="V208" s="12" t="s">
        <v>3313</v>
      </c>
      <c r="W208" s="56" t="s">
        <v>3113</v>
      </c>
      <c r="X208" s="55">
        <v>21787.37</v>
      </c>
      <c r="Y208" s="56" t="s">
        <v>3113</v>
      </c>
      <c r="Z208" s="56" t="s">
        <v>3113</v>
      </c>
      <c r="AA208" s="56" t="s">
        <v>3113</v>
      </c>
      <c r="AB208" s="56" t="s">
        <v>3113</v>
      </c>
      <c r="AC208" s="56" t="s">
        <v>3113</v>
      </c>
      <c r="AD208" s="55">
        <v>21787.37</v>
      </c>
      <c r="AE208" s="56" t="s">
        <v>3113</v>
      </c>
      <c r="AF208" s="56" t="s">
        <v>3113</v>
      </c>
      <c r="AG208" s="56" t="s">
        <v>3113</v>
      </c>
      <c r="AH208" s="56" t="s">
        <v>3113</v>
      </c>
      <c r="AI208" s="56" t="s">
        <v>3113</v>
      </c>
      <c r="AJ208" s="56" t="s">
        <v>1136</v>
      </c>
      <c r="AK208" s="56" t="s">
        <v>3113</v>
      </c>
    </row>
    <row r="209" spans="1:37" ht="159" customHeight="1">
      <c r="A209" s="10">
        <v>204</v>
      </c>
      <c r="B209" s="11" t="s">
        <v>1635</v>
      </c>
      <c r="C209" s="12" t="s">
        <v>4815</v>
      </c>
      <c r="D209" s="4" t="s">
        <v>4816</v>
      </c>
      <c r="E209" s="12" t="s">
        <v>4867</v>
      </c>
      <c r="F209" s="10" t="s">
        <v>1640</v>
      </c>
      <c r="G209" s="10" t="s">
        <v>1642</v>
      </c>
      <c r="H209" s="12"/>
      <c r="I209" s="12" t="s">
        <v>3158</v>
      </c>
      <c r="J209" s="12" t="s">
        <v>2872</v>
      </c>
      <c r="K209" s="12" t="s">
        <v>3287</v>
      </c>
      <c r="L209" s="55">
        <v>61475.41</v>
      </c>
      <c r="M209" s="10" t="s">
        <v>3113</v>
      </c>
      <c r="N209" s="10" t="s">
        <v>3113</v>
      </c>
      <c r="O209" s="12" t="s">
        <v>1785</v>
      </c>
      <c r="P209" s="10" t="s">
        <v>3113</v>
      </c>
      <c r="Q209" s="10" t="s">
        <v>3113</v>
      </c>
      <c r="R209" s="10" t="s">
        <v>3113</v>
      </c>
      <c r="S209" s="10" t="s">
        <v>3113</v>
      </c>
      <c r="T209" s="10" t="s">
        <v>3113</v>
      </c>
      <c r="U209" s="10" t="s">
        <v>3113</v>
      </c>
      <c r="V209" s="12" t="s">
        <v>1785</v>
      </c>
      <c r="W209" s="10" t="s">
        <v>3113</v>
      </c>
      <c r="X209" s="10" t="s">
        <v>3113</v>
      </c>
      <c r="Y209" s="10" t="s">
        <v>3113</v>
      </c>
      <c r="Z209" s="10" t="s">
        <v>3113</v>
      </c>
      <c r="AA209" s="10" t="s">
        <v>3113</v>
      </c>
      <c r="AB209" s="10" t="s">
        <v>3113</v>
      </c>
      <c r="AC209" s="10" t="s">
        <v>3113</v>
      </c>
      <c r="AD209" s="10" t="s">
        <v>3113</v>
      </c>
      <c r="AE209" s="10" t="s">
        <v>3113</v>
      </c>
      <c r="AF209" s="10" t="s">
        <v>3113</v>
      </c>
      <c r="AG209" s="10" t="s">
        <v>3113</v>
      </c>
      <c r="AH209" s="10" t="s">
        <v>3113</v>
      </c>
      <c r="AI209" s="10" t="s">
        <v>3113</v>
      </c>
      <c r="AJ209" s="10" t="s">
        <v>3113</v>
      </c>
      <c r="AK209" s="10" t="s">
        <v>3113</v>
      </c>
    </row>
    <row r="210" spans="1:37" ht="114.75" customHeight="1">
      <c r="A210" s="10">
        <v>205</v>
      </c>
      <c r="B210" s="11" t="s">
        <v>1635</v>
      </c>
      <c r="C210" s="12" t="s">
        <v>4817</v>
      </c>
      <c r="D210" s="2" t="s">
        <v>4818</v>
      </c>
      <c r="E210" s="12" t="s">
        <v>2248</v>
      </c>
      <c r="F210" s="10" t="s">
        <v>1640</v>
      </c>
      <c r="G210" s="10" t="s">
        <v>3100</v>
      </c>
      <c r="H210" s="10" t="s">
        <v>3113</v>
      </c>
      <c r="I210" s="12" t="s">
        <v>4348</v>
      </c>
      <c r="J210" s="12"/>
      <c r="K210" s="12" t="s">
        <v>2250</v>
      </c>
      <c r="L210" s="55">
        <v>62295.08</v>
      </c>
      <c r="M210" s="10">
        <v>3</v>
      </c>
      <c r="N210" s="55" t="s">
        <v>3865</v>
      </c>
      <c r="O210" s="12" t="s">
        <v>3866</v>
      </c>
      <c r="P210" s="55" t="s">
        <v>3867</v>
      </c>
      <c r="Q210" s="12" t="s">
        <v>3868</v>
      </c>
      <c r="R210" s="55" t="s">
        <v>3869</v>
      </c>
      <c r="S210" s="12" t="s">
        <v>3870</v>
      </c>
      <c r="T210" s="10" t="s">
        <v>3113</v>
      </c>
      <c r="U210" s="10" t="s">
        <v>3113</v>
      </c>
      <c r="V210" s="12" t="s">
        <v>4331</v>
      </c>
      <c r="W210" s="10" t="s">
        <v>3113</v>
      </c>
      <c r="X210" s="55">
        <v>27352.4</v>
      </c>
      <c r="Y210" s="10" t="s">
        <v>3113</v>
      </c>
      <c r="Z210" s="10" t="s">
        <v>3113</v>
      </c>
      <c r="AA210" s="10" t="s">
        <v>3113</v>
      </c>
      <c r="AB210" s="10" t="s">
        <v>3113</v>
      </c>
      <c r="AC210" s="10" t="s">
        <v>3113</v>
      </c>
      <c r="AD210" s="55">
        <v>27352.4</v>
      </c>
      <c r="AE210" s="10" t="s">
        <v>3113</v>
      </c>
      <c r="AF210" s="10" t="s">
        <v>3113</v>
      </c>
      <c r="AG210" s="10" t="s">
        <v>3113</v>
      </c>
      <c r="AH210" s="10" t="s">
        <v>3113</v>
      </c>
      <c r="AI210" s="10" t="s">
        <v>3113</v>
      </c>
      <c r="AJ210" s="10" t="s">
        <v>1136</v>
      </c>
      <c r="AK210" s="10" t="s">
        <v>3113</v>
      </c>
    </row>
    <row r="211" spans="1:37" ht="114.75" customHeight="1">
      <c r="A211" s="59">
        <v>206</v>
      </c>
      <c r="B211" s="11" t="s">
        <v>1635</v>
      </c>
      <c r="C211" s="12" t="s">
        <v>4819</v>
      </c>
      <c r="D211" s="4" t="s">
        <v>4820</v>
      </c>
      <c r="E211" s="12" t="s">
        <v>3115</v>
      </c>
      <c r="F211" s="10" t="s">
        <v>1640</v>
      </c>
      <c r="G211" s="10" t="s">
        <v>1642</v>
      </c>
      <c r="H211" s="12" t="s">
        <v>3560</v>
      </c>
      <c r="I211" s="12" t="s">
        <v>2873</v>
      </c>
      <c r="J211" s="12" t="s">
        <v>2874</v>
      </c>
      <c r="K211" s="12" t="s">
        <v>2223</v>
      </c>
      <c r="L211" s="55">
        <v>1640184</v>
      </c>
      <c r="M211" s="10">
        <v>4</v>
      </c>
      <c r="N211" s="55" t="s">
        <v>2875</v>
      </c>
      <c r="O211" s="12" t="s">
        <v>2876</v>
      </c>
      <c r="P211" s="55" t="s">
        <v>3561</v>
      </c>
      <c r="Q211" s="12" t="s">
        <v>3562</v>
      </c>
      <c r="R211" s="55" t="s">
        <v>3563</v>
      </c>
      <c r="S211" s="12" t="s">
        <v>3564</v>
      </c>
      <c r="T211" s="10" t="s">
        <v>3113</v>
      </c>
      <c r="U211" s="10" t="s">
        <v>3113</v>
      </c>
      <c r="V211" s="12" t="s">
        <v>2877</v>
      </c>
      <c r="W211" s="10" t="s">
        <v>3113</v>
      </c>
      <c r="X211" s="55">
        <v>2101938</v>
      </c>
      <c r="Y211" s="10" t="s">
        <v>3113</v>
      </c>
      <c r="Z211" s="10" t="s">
        <v>3113</v>
      </c>
      <c r="AA211" s="10" t="s">
        <v>3113</v>
      </c>
      <c r="AB211" s="10" t="s">
        <v>3113</v>
      </c>
      <c r="AC211" s="10" t="s">
        <v>3113</v>
      </c>
      <c r="AD211" s="55">
        <v>2101938</v>
      </c>
      <c r="AE211" s="10" t="s">
        <v>3113</v>
      </c>
      <c r="AF211" s="10" t="s">
        <v>3113</v>
      </c>
      <c r="AG211" s="10" t="s">
        <v>3113</v>
      </c>
      <c r="AH211" s="10" t="s">
        <v>3113</v>
      </c>
      <c r="AI211" s="10" t="s">
        <v>3113</v>
      </c>
      <c r="AJ211" s="10" t="s">
        <v>1136</v>
      </c>
      <c r="AK211" s="10" t="s">
        <v>3113</v>
      </c>
    </row>
    <row r="212" spans="1:37" ht="72">
      <c r="A212" s="10">
        <v>207</v>
      </c>
      <c r="B212" s="11" t="s">
        <v>1635</v>
      </c>
      <c r="C212" s="12" t="s">
        <v>4821</v>
      </c>
      <c r="D212" s="2" t="s">
        <v>4822</v>
      </c>
      <c r="E212" s="12" t="s">
        <v>2289</v>
      </c>
      <c r="F212" s="10" t="s">
        <v>1639</v>
      </c>
      <c r="G212" s="10" t="s">
        <v>1642</v>
      </c>
      <c r="H212" s="12"/>
      <c r="I212" s="12" t="s">
        <v>4346</v>
      </c>
      <c r="J212" s="12" t="s">
        <v>2878</v>
      </c>
      <c r="K212" s="12" t="s">
        <v>2400</v>
      </c>
      <c r="L212" s="55">
        <v>25037.44</v>
      </c>
      <c r="M212" s="10">
        <v>2</v>
      </c>
      <c r="N212" s="55">
        <v>28502.86</v>
      </c>
      <c r="O212" s="12" t="s">
        <v>2879</v>
      </c>
      <c r="P212" s="55">
        <v>30545.68</v>
      </c>
      <c r="Q212" s="12" t="s">
        <v>2880</v>
      </c>
      <c r="R212" s="55">
        <v>28502.86</v>
      </c>
      <c r="S212" s="12" t="s">
        <v>2881</v>
      </c>
      <c r="T212" s="10" t="s">
        <v>3113</v>
      </c>
      <c r="U212" s="10" t="s">
        <v>3113</v>
      </c>
      <c r="V212" s="12" t="s">
        <v>3335</v>
      </c>
      <c r="W212" s="10" t="s">
        <v>3113</v>
      </c>
      <c r="X212" s="55">
        <v>28502.86</v>
      </c>
      <c r="Y212" s="10" t="s">
        <v>3113</v>
      </c>
      <c r="Z212" s="10" t="s">
        <v>3113</v>
      </c>
      <c r="AA212" s="10" t="s">
        <v>3113</v>
      </c>
      <c r="AB212" s="10" t="s">
        <v>3113</v>
      </c>
      <c r="AC212" s="10" t="s">
        <v>3113</v>
      </c>
      <c r="AD212" s="55">
        <v>28502.86</v>
      </c>
      <c r="AE212" s="10" t="s">
        <v>3113</v>
      </c>
      <c r="AF212" s="10" t="s">
        <v>3113</v>
      </c>
      <c r="AG212" s="10" t="s">
        <v>3113</v>
      </c>
      <c r="AH212" s="10" t="s">
        <v>3113</v>
      </c>
      <c r="AI212" s="10" t="s">
        <v>3113</v>
      </c>
      <c r="AJ212" s="10" t="s">
        <v>1136</v>
      </c>
      <c r="AK212" s="10" t="s">
        <v>3113</v>
      </c>
    </row>
    <row r="213" spans="1:37" ht="144">
      <c r="A213" s="10">
        <v>208</v>
      </c>
      <c r="B213" s="11" t="s">
        <v>3482</v>
      </c>
      <c r="C213" s="31" t="s">
        <v>4828</v>
      </c>
      <c r="D213" s="31" t="s">
        <v>4829</v>
      </c>
      <c r="E213" s="12" t="s">
        <v>2215</v>
      </c>
      <c r="F213" s="10" t="s">
        <v>1640</v>
      </c>
      <c r="G213" s="10" t="s">
        <v>1644</v>
      </c>
      <c r="H213" s="12"/>
      <c r="I213" s="12" t="s">
        <v>3337</v>
      </c>
      <c r="J213" s="12" t="s">
        <v>2882</v>
      </c>
      <c r="K213" s="12" t="s">
        <v>2883</v>
      </c>
      <c r="L213" s="55">
        <v>240000</v>
      </c>
      <c r="M213" s="10" t="s">
        <v>3113</v>
      </c>
      <c r="N213" s="10" t="s">
        <v>3113</v>
      </c>
      <c r="O213" s="12" t="s">
        <v>2884</v>
      </c>
      <c r="P213" s="10" t="s">
        <v>3113</v>
      </c>
      <c r="Q213" s="10" t="s">
        <v>3113</v>
      </c>
      <c r="R213" s="10" t="s">
        <v>3113</v>
      </c>
      <c r="S213" s="10" t="s">
        <v>3113</v>
      </c>
      <c r="T213" s="10" t="s">
        <v>3113</v>
      </c>
      <c r="U213" s="10" t="s">
        <v>3113</v>
      </c>
      <c r="V213" s="12" t="s">
        <v>2884</v>
      </c>
      <c r="W213" s="10" t="s">
        <v>3113</v>
      </c>
      <c r="X213" s="10" t="s">
        <v>3113</v>
      </c>
      <c r="Y213" s="10" t="s">
        <v>3113</v>
      </c>
      <c r="Z213" s="10" t="s">
        <v>3113</v>
      </c>
      <c r="AA213" s="10" t="s">
        <v>3113</v>
      </c>
      <c r="AB213" s="10" t="s">
        <v>3113</v>
      </c>
      <c r="AC213" s="10" t="s">
        <v>3113</v>
      </c>
      <c r="AD213" s="10" t="s">
        <v>3113</v>
      </c>
      <c r="AE213" s="10" t="s">
        <v>3113</v>
      </c>
      <c r="AF213" s="10" t="s">
        <v>3113</v>
      </c>
      <c r="AG213" s="10" t="s">
        <v>3113</v>
      </c>
      <c r="AH213" s="10" t="s">
        <v>3113</v>
      </c>
      <c r="AI213" s="10" t="s">
        <v>3113</v>
      </c>
      <c r="AJ213" s="10" t="s">
        <v>3113</v>
      </c>
      <c r="AK213" s="10" t="s">
        <v>3113</v>
      </c>
    </row>
    <row r="214" spans="1:37" ht="51">
      <c r="A214" s="10">
        <v>209</v>
      </c>
      <c r="B214" s="11" t="s">
        <v>1635</v>
      </c>
      <c r="C214" s="12" t="s">
        <v>4823</v>
      </c>
      <c r="D214" s="2" t="s">
        <v>4824</v>
      </c>
      <c r="E214" s="12" t="s">
        <v>4332</v>
      </c>
      <c r="F214" s="10" t="s">
        <v>1640</v>
      </c>
      <c r="G214" s="10" t="s">
        <v>1644</v>
      </c>
      <c r="H214" s="12"/>
      <c r="I214" s="12" t="s">
        <v>2885</v>
      </c>
      <c r="J214" s="12" t="s">
        <v>2886</v>
      </c>
      <c r="K214" s="12" t="s">
        <v>2250</v>
      </c>
      <c r="L214" s="55">
        <v>42000</v>
      </c>
      <c r="M214" s="10">
        <v>1</v>
      </c>
      <c r="N214" s="55">
        <v>72956</v>
      </c>
      <c r="O214" s="12" t="s">
        <v>2887</v>
      </c>
      <c r="P214" s="10" t="s">
        <v>3113</v>
      </c>
      <c r="Q214" s="10" t="s">
        <v>3113</v>
      </c>
      <c r="R214" s="10" t="s">
        <v>3113</v>
      </c>
      <c r="S214" s="10" t="s">
        <v>3113</v>
      </c>
      <c r="T214" s="10" t="s">
        <v>3113</v>
      </c>
      <c r="U214" s="10" t="s">
        <v>3113</v>
      </c>
      <c r="V214" s="12" t="s">
        <v>1655</v>
      </c>
      <c r="W214" s="10" t="s">
        <v>3113</v>
      </c>
      <c r="X214" s="55">
        <v>72956</v>
      </c>
      <c r="Y214" s="10" t="s">
        <v>3113</v>
      </c>
      <c r="Z214" s="10" t="s">
        <v>3113</v>
      </c>
      <c r="AA214" s="10" t="s">
        <v>3113</v>
      </c>
      <c r="AB214" s="10" t="s">
        <v>3113</v>
      </c>
      <c r="AC214" s="10" t="s">
        <v>3113</v>
      </c>
      <c r="AD214" s="55">
        <v>72956</v>
      </c>
      <c r="AE214" s="10" t="s">
        <v>3113</v>
      </c>
      <c r="AF214" s="10" t="s">
        <v>3113</v>
      </c>
      <c r="AG214" s="10" t="s">
        <v>3113</v>
      </c>
      <c r="AH214" s="10" t="s">
        <v>3113</v>
      </c>
      <c r="AI214" s="10" t="s">
        <v>3113</v>
      </c>
      <c r="AJ214" s="10" t="s">
        <v>1136</v>
      </c>
      <c r="AK214" s="10" t="s">
        <v>3113</v>
      </c>
    </row>
    <row r="215" spans="1:37" ht="80.25" customHeight="1">
      <c r="A215" s="10">
        <v>210</v>
      </c>
      <c r="B215" s="11" t="s">
        <v>1635</v>
      </c>
      <c r="C215" s="31" t="s">
        <v>4825</v>
      </c>
      <c r="D215" s="31" t="s">
        <v>4826</v>
      </c>
      <c r="E215" s="12" t="s">
        <v>1656</v>
      </c>
      <c r="F215" s="10" t="s">
        <v>1640</v>
      </c>
      <c r="G215" s="10" t="s">
        <v>1642</v>
      </c>
      <c r="H215" s="12"/>
      <c r="I215" s="12" t="s">
        <v>2885</v>
      </c>
      <c r="J215" s="12" t="s">
        <v>1657</v>
      </c>
      <c r="K215" s="12" t="s">
        <v>3287</v>
      </c>
      <c r="L215" s="55">
        <v>35870</v>
      </c>
      <c r="M215" s="10">
        <v>1</v>
      </c>
      <c r="N215" s="55">
        <v>30963.6</v>
      </c>
      <c r="O215" s="12" t="s">
        <v>2901</v>
      </c>
      <c r="P215" s="10" t="s">
        <v>3113</v>
      </c>
      <c r="Q215" s="10" t="s">
        <v>3113</v>
      </c>
      <c r="R215" s="10" t="s">
        <v>3113</v>
      </c>
      <c r="S215" s="10" t="s">
        <v>3113</v>
      </c>
      <c r="T215" s="10" t="s">
        <v>3113</v>
      </c>
      <c r="U215" s="10" t="s">
        <v>3113</v>
      </c>
      <c r="V215" s="12" t="s">
        <v>1655</v>
      </c>
      <c r="W215" s="10" t="s">
        <v>3113</v>
      </c>
      <c r="X215" s="55">
        <v>30963.6</v>
      </c>
      <c r="Y215" s="10" t="s">
        <v>3113</v>
      </c>
      <c r="Z215" s="10" t="s">
        <v>3113</v>
      </c>
      <c r="AA215" s="10" t="s">
        <v>3113</v>
      </c>
      <c r="AB215" s="10" t="s">
        <v>3113</v>
      </c>
      <c r="AC215" s="10" t="s">
        <v>3113</v>
      </c>
      <c r="AD215" s="55">
        <v>30963.6</v>
      </c>
      <c r="AE215" s="10" t="s">
        <v>3113</v>
      </c>
      <c r="AF215" s="10" t="s">
        <v>3113</v>
      </c>
      <c r="AG215" s="10" t="s">
        <v>3113</v>
      </c>
      <c r="AH215" s="10" t="s">
        <v>3113</v>
      </c>
      <c r="AI215" s="10" t="s">
        <v>3113</v>
      </c>
      <c r="AJ215" s="10" t="s">
        <v>3118</v>
      </c>
      <c r="AK215" s="10">
        <v>123.86</v>
      </c>
    </row>
    <row r="216" spans="1:37" ht="51">
      <c r="A216" s="10">
        <v>211</v>
      </c>
      <c r="B216" s="11" t="s">
        <v>1635</v>
      </c>
      <c r="C216" s="12" t="s">
        <v>4827</v>
      </c>
      <c r="D216" s="2" t="s">
        <v>4830</v>
      </c>
      <c r="E216" s="12" t="s">
        <v>2902</v>
      </c>
      <c r="F216" s="10" t="s">
        <v>1640</v>
      </c>
      <c r="G216" s="10" t="s">
        <v>1642</v>
      </c>
      <c r="H216" s="12"/>
      <c r="I216" s="12" t="s">
        <v>2885</v>
      </c>
      <c r="J216" s="12" t="s">
        <v>2903</v>
      </c>
      <c r="K216" s="12" t="s">
        <v>3287</v>
      </c>
      <c r="L216" s="55">
        <v>122850</v>
      </c>
      <c r="M216" s="10">
        <v>2</v>
      </c>
      <c r="N216" s="10" t="s">
        <v>3113</v>
      </c>
      <c r="O216" s="12" t="s">
        <v>2904</v>
      </c>
      <c r="P216" s="10" t="s">
        <v>3113</v>
      </c>
      <c r="Q216" s="10" t="s">
        <v>3113</v>
      </c>
      <c r="R216" s="10" t="s">
        <v>3113</v>
      </c>
      <c r="S216" s="10" t="s">
        <v>3113</v>
      </c>
      <c r="T216" s="10" t="s">
        <v>3113</v>
      </c>
      <c r="U216" s="10" t="s">
        <v>3113</v>
      </c>
      <c r="V216" s="12" t="s">
        <v>2904</v>
      </c>
      <c r="W216" s="10" t="s">
        <v>3113</v>
      </c>
      <c r="X216" s="10" t="s">
        <v>3113</v>
      </c>
      <c r="Y216" s="10" t="s">
        <v>3113</v>
      </c>
      <c r="Z216" s="10" t="s">
        <v>3113</v>
      </c>
      <c r="AA216" s="10" t="s">
        <v>3113</v>
      </c>
      <c r="AB216" s="10" t="s">
        <v>3113</v>
      </c>
      <c r="AC216" s="10" t="s">
        <v>3113</v>
      </c>
      <c r="AD216" s="10" t="s">
        <v>3113</v>
      </c>
      <c r="AE216" s="10" t="s">
        <v>3113</v>
      </c>
      <c r="AF216" s="10" t="s">
        <v>3113</v>
      </c>
      <c r="AG216" s="10" t="s">
        <v>3113</v>
      </c>
      <c r="AH216" s="10" t="s">
        <v>3113</v>
      </c>
      <c r="AI216" s="10" t="s">
        <v>3113</v>
      </c>
      <c r="AJ216" s="10" t="s">
        <v>3113</v>
      </c>
      <c r="AK216" s="10" t="s">
        <v>3113</v>
      </c>
    </row>
    <row r="217" spans="1:37" ht="96">
      <c r="A217" s="10">
        <v>212</v>
      </c>
      <c r="B217" s="11" t="s">
        <v>3482</v>
      </c>
      <c r="C217" s="31" t="s">
        <v>4831</v>
      </c>
      <c r="D217" s="31" t="s">
        <v>4833</v>
      </c>
      <c r="E217" s="12" t="s">
        <v>2905</v>
      </c>
      <c r="F217" s="10" t="s">
        <v>1639</v>
      </c>
      <c r="G217" s="10" t="s">
        <v>3462</v>
      </c>
      <c r="H217" s="12"/>
      <c r="I217" s="12" t="s">
        <v>2906</v>
      </c>
      <c r="J217" s="12"/>
      <c r="K217" s="12" t="s">
        <v>2907</v>
      </c>
      <c r="L217" s="55">
        <v>451350</v>
      </c>
      <c r="M217" s="10">
        <v>1</v>
      </c>
      <c r="N217" s="55" t="s">
        <v>2908</v>
      </c>
      <c r="O217" s="12" t="s">
        <v>3179</v>
      </c>
      <c r="P217" s="10" t="s">
        <v>3113</v>
      </c>
      <c r="Q217" s="10" t="s">
        <v>3113</v>
      </c>
      <c r="R217" s="10" t="s">
        <v>3113</v>
      </c>
      <c r="S217" s="10" t="s">
        <v>3113</v>
      </c>
      <c r="T217" s="10" t="s">
        <v>3113</v>
      </c>
      <c r="U217" s="10" t="s">
        <v>3113</v>
      </c>
      <c r="V217" s="12" t="s">
        <v>2868</v>
      </c>
      <c r="W217" s="10" t="s">
        <v>3113</v>
      </c>
      <c r="X217" s="55" t="s">
        <v>2908</v>
      </c>
      <c r="Y217" s="55" t="s">
        <v>2908</v>
      </c>
      <c r="Z217" s="55" t="s">
        <v>2908</v>
      </c>
      <c r="AA217" s="55" t="s">
        <v>2908</v>
      </c>
      <c r="AB217" s="10" t="s">
        <v>3113</v>
      </c>
      <c r="AC217" s="10" t="s">
        <v>3113</v>
      </c>
      <c r="AD217" s="55" t="s">
        <v>2908</v>
      </c>
      <c r="AE217" s="10" t="s">
        <v>3113</v>
      </c>
      <c r="AF217" s="10" t="s">
        <v>3113</v>
      </c>
      <c r="AG217" s="10" t="s">
        <v>3113</v>
      </c>
      <c r="AH217" s="10" t="s">
        <v>3113</v>
      </c>
      <c r="AI217" s="10" t="s">
        <v>3113</v>
      </c>
      <c r="AJ217" s="10" t="s">
        <v>1141</v>
      </c>
      <c r="AK217" s="10" t="s">
        <v>3113</v>
      </c>
    </row>
    <row r="218" spans="1:37" ht="84">
      <c r="A218" s="10">
        <v>213</v>
      </c>
      <c r="B218" s="11" t="s">
        <v>3482</v>
      </c>
      <c r="C218" s="31" t="s">
        <v>4832</v>
      </c>
      <c r="D218" s="31" t="s">
        <v>4834</v>
      </c>
      <c r="E218" s="12" t="s">
        <v>2905</v>
      </c>
      <c r="F218" s="10" t="s">
        <v>1639</v>
      </c>
      <c r="G218" s="10" t="s">
        <v>3462</v>
      </c>
      <c r="H218" s="12"/>
      <c r="I218" s="12" t="s">
        <v>3310</v>
      </c>
      <c r="J218" s="12"/>
      <c r="K218" s="12" t="s">
        <v>2907</v>
      </c>
      <c r="L218" s="55">
        <v>238000</v>
      </c>
      <c r="M218" s="10">
        <v>1</v>
      </c>
      <c r="N218" s="55" t="s">
        <v>2908</v>
      </c>
      <c r="O218" s="12" t="s">
        <v>3180</v>
      </c>
      <c r="P218" s="10" t="s">
        <v>3113</v>
      </c>
      <c r="Q218" s="10" t="s">
        <v>3113</v>
      </c>
      <c r="R218" s="10" t="s">
        <v>3113</v>
      </c>
      <c r="S218" s="10" t="s">
        <v>3113</v>
      </c>
      <c r="T218" s="10" t="s">
        <v>3113</v>
      </c>
      <c r="U218" s="10" t="s">
        <v>3113</v>
      </c>
      <c r="V218" s="12" t="s">
        <v>2868</v>
      </c>
      <c r="W218" s="10" t="s">
        <v>3113</v>
      </c>
      <c r="X218" s="10" t="s">
        <v>3113</v>
      </c>
      <c r="Y218" s="55" t="s">
        <v>2908</v>
      </c>
      <c r="Z218" s="55" t="s">
        <v>2908</v>
      </c>
      <c r="AA218" s="55" t="s">
        <v>2908</v>
      </c>
      <c r="AB218" s="10" t="s">
        <v>3113</v>
      </c>
      <c r="AC218" s="10" t="s">
        <v>3113</v>
      </c>
      <c r="AD218" s="55" t="s">
        <v>2908</v>
      </c>
      <c r="AE218" s="10" t="s">
        <v>3113</v>
      </c>
      <c r="AF218" s="10" t="s">
        <v>3113</v>
      </c>
      <c r="AG218" s="10" t="s">
        <v>3113</v>
      </c>
      <c r="AH218" s="10" t="s">
        <v>3113</v>
      </c>
      <c r="AI218" s="10" t="s">
        <v>3113</v>
      </c>
      <c r="AJ218" s="10" t="s">
        <v>1141</v>
      </c>
      <c r="AK218" s="10" t="s">
        <v>3113</v>
      </c>
    </row>
    <row r="219" spans="1:37" ht="267" customHeight="1">
      <c r="A219" s="59">
        <v>214</v>
      </c>
      <c r="B219" s="11" t="s">
        <v>1635</v>
      </c>
      <c r="C219" s="12" t="s">
        <v>4835</v>
      </c>
      <c r="D219" s="4" t="s">
        <v>4836</v>
      </c>
      <c r="E219" s="12" t="s">
        <v>3181</v>
      </c>
      <c r="F219" s="10" t="s">
        <v>1640</v>
      </c>
      <c r="G219" s="10" t="s">
        <v>1642</v>
      </c>
      <c r="H219" s="12"/>
      <c r="I219" s="12" t="s">
        <v>3278</v>
      </c>
      <c r="J219" s="12" t="s">
        <v>3182</v>
      </c>
      <c r="K219" s="12" t="s">
        <v>3287</v>
      </c>
      <c r="L219" s="55">
        <v>27910</v>
      </c>
      <c r="M219" s="10">
        <v>4</v>
      </c>
      <c r="N219" s="55" t="s">
        <v>3271</v>
      </c>
      <c r="O219" s="55" t="s">
        <v>3183</v>
      </c>
      <c r="P219" s="55" t="s">
        <v>3565</v>
      </c>
      <c r="Q219" s="55" t="s">
        <v>3578</v>
      </c>
      <c r="R219" s="55" t="s">
        <v>3579</v>
      </c>
      <c r="S219" s="55" t="s">
        <v>3580</v>
      </c>
      <c r="T219" s="10" t="s">
        <v>3113</v>
      </c>
      <c r="U219" s="10" t="s">
        <v>3113</v>
      </c>
      <c r="V219" s="12" t="s">
        <v>1729</v>
      </c>
      <c r="W219" s="10" t="s">
        <v>3113</v>
      </c>
      <c r="X219" s="55">
        <v>15652.36</v>
      </c>
      <c r="Y219" s="10" t="s">
        <v>3113</v>
      </c>
      <c r="Z219" s="10" t="s">
        <v>3113</v>
      </c>
      <c r="AA219" s="10" t="s">
        <v>3113</v>
      </c>
      <c r="AB219" s="10" t="s">
        <v>3113</v>
      </c>
      <c r="AC219" s="10" t="s">
        <v>3113</v>
      </c>
      <c r="AD219" s="55">
        <v>15652.36</v>
      </c>
      <c r="AE219" s="10" t="s">
        <v>3113</v>
      </c>
      <c r="AF219" s="10" t="s">
        <v>3113</v>
      </c>
      <c r="AG219" s="10" t="s">
        <v>3113</v>
      </c>
      <c r="AH219" s="10" t="s">
        <v>3113</v>
      </c>
      <c r="AI219" s="10" t="s">
        <v>3113</v>
      </c>
      <c r="AJ219" s="10" t="s">
        <v>1136</v>
      </c>
      <c r="AK219" s="10" t="s">
        <v>3113</v>
      </c>
    </row>
    <row r="220" spans="1:37" ht="84">
      <c r="A220" s="59">
        <v>215</v>
      </c>
      <c r="B220" s="11" t="s">
        <v>3482</v>
      </c>
      <c r="C220" s="12" t="s">
        <v>4838</v>
      </c>
      <c r="D220" s="2" t="s">
        <v>3086</v>
      </c>
      <c r="E220" s="12" t="s">
        <v>1079</v>
      </c>
      <c r="F220" s="10" t="s">
        <v>1640</v>
      </c>
      <c r="G220" s="10" t="s">
        <v>1644</v>
      </c>
      <c r="H220" s="12"/>
      <c r="I220" s="10" t="s">
        <v>3113</v>
      </c>
      <c r="J220" s="10" t="s">
        <v>3113</v>
      </c>
      <c r="K220" s="12" t="s">
        <v>3762</v>
      </c>
      <c r="L220" s="55">
        <v>11262300</v>
      </c>
      <c r="M220" s="10" t="s">
        <v>3113</v>
      </c>
      <c r="N220" s="55" t="s">
        <v>3127</v>
      </c>
      <c r="O220" s="10" t="s">
        <v>3113</v>
      </c>
      <c r="P220" s="10" t="s">
        <v>3113</v>
      </c>
      <c r="Q220" s="10" t="s">
        <v>3113</v>
      </c>
      <c r="R220" s="10" t="s">
        <v>3113</v>
      </c>
      <c r="S220" s="10" t="s">
        <v>3113</v>
      </c>
      <c r="T220" s="10" t="s">
        <v>3113</v>
      </c>
      <c r="U220" s="10" t="s">
        <v>3113</v>
      </c>
      <c r="V220" s="55" t="s">
        <v>3127</v>
      </c>
      <c r="W220" s="10" t="s">
        <v>3113</v>
      </c>
      <c r="X220" s="10" t="s">
        <v>3113</v>
      </c>
      <c r="Y220" s="10" t="s">
        <v>3113</v>
      </c>
      <c r="Z220" s="10" t="s">
        <v>3113</v>
      </c>
      <c r="AA220" s="10" t="s">
        <v>3113</v>
      </c>
      <c r="AB220" s="10" t="s">
        <v>3113</v>
      </c>
      <c r="AC220" s="10" t="s">
        <v>3113</v>
      </c>
      <c r="AD220" s="10" t="s">
        <v>3113</v>
      </c>
      <c r="AE220" s="55" t="s">
        <v>1164</v>
      </c>
      <c r="AF220" s="10" t="s">
        <v>3113</v>
      </c>
      <c r="AG220" s="10" t="s">
        <v>3113</v>
      </c>
      <c r="AH220" s="10" t="s">
        <v>3113</v>
      </c>
      <c r="AI220" s="10" t="s">
        <v>3113</v>
      </c>
      <c r="AJ220" s="10" t="s">
        <v>3113</v>
      </c>
      <c r="AK220" s="10" t="s">
        <v>3113</v>
      </c>
    </row>
    <row r="221" spans="1:37" ht="355.5" customHeight="1">
      <c r="A221" s="59">
        <v>216</v>
      </c>
      <c r="B221" s="11" t="s">
        <v>3482</v>
      </c>
      <c r="C221" s="12" t="s">
        <v>4837</v>
      </c>
      <c r="D221" s="4" t="s">
        <v>4839</v>
      </c>
      <c r="E221" s="12" t="s">
        <v>3184</v>
      </c>
      <c r="F221" s="10" t="s">
        <v>1640</v>
      </c>
      <c r="G221" s="10" t="s">
        <v>1642</v>
      </c>
      <c r="H221" s="12" t="s">
        <v>3187</v>
      </c>
      <c r="I221" s="12" t="s">
        <v>3185</v>
      </c>
      <c r="J221" s="12" t="s">
        <v>3186</v>
      </c>
      <c r="K221" s="12" t="s">
        <v>4362</v>
      </c>
      <c r="L221" s="55">
        <v>557377.04</v>
      </c>
      <c r="M221" s="10">
        <v>4</v>
      </c>
      <c r="N221" s="55" t="s">
        <v>1165</v>
      </c>
      <c r="O221" s="55" t="s">
        <v>1166</v>
      </c>
      <c r="P221" s="55" t="s">
        <v>1167</v>
      </c>
      <c r="Q221" s="55" t="s">
        <v>1168</v>
      </c>
      <c r="R221" s="55" t="s">
        <v>1165</v>
      </c>
      <c r="S221" s="55" t="s">
        <v>1169</v>
      </c>
      <c r="T221" s="10" t="s">
        <v>3113</v>
      </c>
      <c r="U221" s="10" t="s">
        <v>3113</v>
      </c>
      <c r="V221" s="10" t="s">
        <v>3113</v>
      </c>
      <c r="W221" s="10" t="s">
        <v>3113</v>
      </c>
      <c r="X221" s="55">
        <v>612543.86</v>
      </c>
      <c r="Y221" s="10" t="s">
        <v>3113</v>
      </c>
      <c r="Z221" s="10" t="s">
        <v>3113</v>
      </c>
      <c r="AA221" s="10" t="s">
        <v>3113</v>
      </c>
      <c r="AB221" s="10" t="s">
        <v>3113</v>
      </c>
      <c r="AC221" s="10" t="s">
        <v>3113</v>
      </c>
      <c r="AD221" s="55">
        <v>612543.86</v>
      </c>
      <c r="AE221" s="10" t="s">
        <v>3113</v>
      </c>
      <c r="AF221" s="10" t="s">
        <v>3113</v>
      </c>
      <c r="AG221" s="10" t="s">
        <v>3113</v>
      </c>
      <c r="AH221" s="10" t="s">
        <v>3113</v>
      </c>
      <c r="AI221" s="10" t="s">
        <v>3113</v>
      </c>
      <c r="AJ221" s="10" t="s">
        <v>1141</v>
      </c>
      <c r="AK221" s="78" t="s">
        <v>3739</v>
      </c>
    </row>
    <row r="222" spans="1:37" ht="72">
      <c r="A222" s="10">
        <v>217</v>
      </c>
      <c r="B222" s="11" t="s">
        <v>3482</v>
      </c>
      <c r="C222" s="31" t="s">
        <v>4840</v>
      </c>
      <c r="D222" s="31" t="s">
        <v>4841</v>
      </c>
      <c r="E222" s="12" t="s">
        <v>3188</v>
      </c>
      <c r="F222" s="10" t="s">
        <v>1639</v>
      </c>
      <c r="G222" s="10" t="s">
        <v>3462</v>
      </c>
      <c r="H222" s="12"/>
      <c r="I222" s="12" t="s">
        <v>3337</v>
      </c>
      <c r="J222" s="12"/>
      <c r="K222" s="12" t="s">
        <v>3189</v>
      </c>
      <c r="L222" s="55">
        <v>2049180.33</v>
      </c>
      <c r="M222" s="10">
        <v>1</v>
      </c>
      <c r="N222" s="55">
        <v>2325481.88</v>
      </c>
      <c r="O222" s="12" t="s">
        <v>3190</v>
      </c>
      <c r="P222" s="56" t="s">
        <v>3113</v>
      </c>
      <c r="Q222" s="56" t="s">
        <v>3113</v>
      </c>
      <c r="R222" s="56" t="s">
        <v>3113</v>
      </c>
      <c r="S222" s="56" t="s">
        <v>3113</v>
      </c>
      <c r="T222" s="56" t="s">
        <v>3113</v>
      </c>
      <c r="U222" s="56" t="s">
        <v>3113</v>
      </c>
      <c r="V222" s="12" t="s">
        <v>4211</v>
      </c>
      <c r="W222" s="56" t="s">
        <v>3113</v>
      </c>
      <c r="X222" s="56" t="s">
        <v>3113</v>
      </c>
      <c r="Y222" s="55">
        <v>2325481.88</v>
      </c>
      <c r="Z222" s="56" t="s">
        <v>3113</v>
      </c>
      <c r="AA222" s="56" t="s">
        <v>3113</v>
      </c>
      <c r="AB222" s="56" t="s">
        <v>3113</v>
      </c>
      <c r="AC222" s="56" t="s">
        <v>3113</v>
      </c>
      <c r="AD222" s="55">
        <v>2325481.88</v>
      </c>
      <c r="AE222" s="56" t="s">
        <v>3113</v>
      </c>
      <c r="AF222" s="56" t="s">
        <v>3113</v>
      </c>
      <c r="AG222" s="56" t="s">
        <v>3113</v>
      </c>
      <c r="AH222" s="56" t="s">
        <v>3113</v>
      </c>
      <c r="AI222" s="56" t="s">
        <v>3113</v>
      </c>
      <c r="AJ222" s="56" t="s">
        <v>1141</v>
      </c>
      <c r="AK222" s="56" t="s">
        <v>3113</v>
      </c>
    </row>
    <row r="223" spans="1:37" ht="76.5">
      <c r="A223" s="59">
        <v>218</v>
      </c>
      <c r="B223" s="11" t="s">
        <v>1635</v>
      </c>
      <c r="C223" s="12" t="s">
        <v>4842</v>
      </c>
      <c r="D223" s="7" t="s">
        <v>4843</v>
      </c>
      <c r="E223" s="12" t="s">
        <v>3191</v>
      </c>
      <c r="F223" s="10" t="s">
        <v>1640</v>
      </c>
      <c r="G223" s="10" t="s">
        <v>1642</v>
      </c>
      <c r="H223" s="12"/>
      <c r="I223" s="12" t="s">
        <v>3192</v>
      </c>
      <c r="J223" s="12" t="s">
        <v>3193</v>
      </c>
      <c r="K223" s="12" t="s">
        <v>3194</v>
      </c>
      <c r="L223" s="55">
        <v>110080</v>
      </c>
      <c r="M223" s="10">
        <v>5</v>
      </c>
      <c r="N223" s="55">
        <v>104822.4</v>
      </c>
      <c r="O223" s="12" t="s">
        <v>3195</v>
      </c>
      <c r="P223" s="55">
        <v>111205.44</v>
      </c>
      <c r="Q223" s="12" t="s">
        <v>3759</v>
      </c>
      <c r="R223" s="55">
        <v>100723.2</v>
      </c>
      <c r="S223" s="12" t="s">
        <v>3760</v>
      </c>
      <c r="T223" s="56" t="s">
        <v>3113</v>
      </c>
      <c r="U223" s="56" t="s">
        <v>3113</v>
      </c>
      <c r="V223" s="12" t="s">
        <v>3224</v>
      </c>
      <c r="W223" s="56" t="s">
        <v>3113</v>
      </c>
      <c r="X223" s="55">
        <v>104822.4</v>
      </c>
      <c r="Y223" s="56" t="s">
        <v>3113</v>
      </c>
      <c r="Z223" s="56" t="s">
        <v>3113</v>
      </c>
      <c r="AA223" s="56" t="s">
        <v>3113</v>
      </c>
      <c r="AB223" s="56" t="s">
        <v>3113</v>
      </c>
      <c r="AC223" s="56" t="s">
        <v>3113</v>
      </c>
      <c r="AD223" s="55">
        <v>104822.4</v>
      </c>
      <c r="AE223" s="56" t="s">
        <v>3113</v>
      </c>
      <c r="AF223" s="56" t="s">
        <v>3113</v>
      </c>
      <c r="AG223" s="56" t="s">
        <v>3113</v>
      </c>
      <c r="AH223" s="56" t="s">
        <v>3113</v>
      </c>
      <c r="AI223" s="56" t="s">
        <v>3113</v>
      </c>
      <c r="AJ223" s="56" t="s">
        <v>1136</v>
      </c>
      <c r="AK223" s="56" t="s">
        <v>3113</v>
      </c>
    </row>
    <row r="224" spans="1:37" ht="225.75" customHeight="1">
      <c r="A224" s="59">
        <v>219</v>
      </c>
      <c r="B224" s="11" t="s">
        <v>1635</v>
      </c>
      <c r="C224" s="12" t="s">
        <v>3799</v>
      </c>
      <c r="D224" s="4" t="s">
        <v>3798</v>
      </c>
      <c r="E224" s="12" t="s">
        <v>2245</v>
      </c>
      <c r="F224" s="10" t="s">
        <v>1639</v>
      </c>
      <c r="G224" s="10" t="s">
        <v>1642</v>
      </c>
      <c r="H224" s="12"/>
      <c r="I224" s="12" t="s">
        <v>3335</v>
      </c>
      <c r="J224" s="12" t="s">
        <v>3196</v>
      </c>
      <c r="K224" s="12" t="s">
        <v>2247</v>
      </c>
      <c r="L224" s="55">
        <v>61500</v>
      </c>
      <c r="M224" s="10">
        <v>3</v>
      </c>
      <c r="N224" s="55" t="s">
        <v>3197</v>
      </c>
      <c r="O224" s="55" t="s">
        <v>3198</v>
      </c>
      <c r="P224" s="55" t="s">
        <v>1170</v>
      </c>
      <c r="Q224" s="55" t="s">
        <v>1171</v>
      </c>
      <c r="R224" s="55" t="s">
        <v>1170</v>
      </c>
      <c r="S224" s="55" t="s">
        <v>1171</v>
      </c>
      <c r="T224" s="56" t="s">
        <v>3113</v>
      </c>
      <c r="U224" s="56" t="s">
        <v>3113</v>
      </c>
      <c r="V224" s="12" t="s">
        <v>4353</v>
      </c>
      <c r="W224" s="56" t="s">
        <v>3113</v>
      </c>
      <c r="X224" s="55">
        <v>79780.68</v>
      </c>
      <c r="Y224" s="56" t="s">
        <v>3113</v>
      </c>
      <c r="Z224" s="56" t="s">
        <v>3113</v>
      </c>
      <c r="AA224" s="56" t="s">
        <v>3113</v>
      </c>
      <c r="AB224" s="56" t="s">
        <v>3113</v>
      </c>
      <c r="AC224" s="56" t="s">
        <v>3113</v>
      </c>
      <c r="AD224" s="55">
        <v>79780.68</v>
      </c>
      <c r="AE224" s="56" t="s">
        <v>3113</v>
      </c>
      <c r="AF224" s="56" t="s">
        <v>3113</v>
      </c>
      <c r="AG224" s="56" t="s">
        <v>3113</v>
      </c>
      <c r="AH224" s="56" t="s">
        <v>3113</v>
      </c>
      <c r="AI224" s="56" t="s">
        <v>3113</v>
      </c>
      <c r="AJ224" s="56" t="s">
        <v>1136</v>
      </c>
      <c r="AK224" s="56" t="s">
        <v>3113</v>
      </c>
    </row>
    <row r="225" spans="1:37" ht="96">
      <c r="A225" s="10">
        <v>220</v>
      </c>
      <c r="B225" s="11" t="s">
        <v>1635</v>
      </c>
      <c r="C225" s="12" t="s">
        <v>3800</v>
      </c>
      <c r="D225" s="2" t="s">
        <v>3801</v>
      </c>
      <c r="E225" s="12" t="s">
        <v>2402</v>
      </c>
      <c r="F225" s="10" t="s">
        <v>1640</v>
      </c>
      <c r="G225" s="10" t="s">
        <v>1642</v>
      </c>
      <c r="H225" s="12"/>
      <c r="I225" s="12" t="s">
        <v>3337</v>
      </c>
      <c r="J225" s="12" t="s">
        <v>3199</v>
      </c>
      <c r="K225" s="12" t="s">
        <v>4301</v>
      </c>
      <c r="L225" s="55">
        <v>32800</v>
      </c>
      <c r="M225" s="10">
        <v>1</v>
      </c>
      <c r="N225" s="55">
        <v>31472.34</v>
      </c>
      <c r="O225" s="12" t="s">
        <v>3200</v>
      </c>
      <c r="P225" s="56" t="s">
        <v>3113</v>
      </c>
      <c r="Q225" s="56" t="s">
        <v>3113</v>
      </c>
      <c r="R225" s="56" t="s">
        <v>3113</v>
      </c>
      <c r="S225" s="56" t="s">
        <v>3113</v>
      </c>
      <c r="T225" s="56" t="s">
        <v>3113</v>
      </c>
      <c r="U225" s="56" t="s">
        <v>3113</v>
      </c>
      <c r="V225" s="12" t="s">
        <v>2863</v>
      </c>
      <c r="W225" s="56" t="s">
        <v>3113</v>
      </c>
      <c r="X225" s="55">
        <v>31472.34</v>
      </c>
      <c r="Y225" s="56" t="s">
        <v>3113</v>
      </c>
      <c r="Z225" s="56" t="s">
        <v>3113</v>
      </c>
      <c r="AA225" s="56" t="s">
        <v>3113</v>
      </c>
      <c r="AB225" s="56" t="s">
        <v>3113</v>
      </c>
      <c r="AC225" s="56" t="s">
        <v>3113</v>
      </c>
      <c r="AD225" s="55">
        <v>31472.34</v>
      </c>
      <c r="AE225" s="56" t="s">
        <v>3113</v>
      </c>
      <c r="AF225" s="56" t="s">
        <v>3113</v>
      </c>
      <c r="AG225" s="56" t="s">
        <v>3113</v>
      </c>
      <c r="AH225" s="56" t="s">
        <v>3113</v>
      </c>
      <c r="AI225" s="56" t="s">
        <v>3113</v>
      </c>
      <c r="AJ225" s="56" t="s">
        <v>3113</v>
      </c>
      <c r="AK225" s="56" t="s">
        <v>3113</v>
      </c>
    </row>
    <row r="226" spans="1:37" ht="54" customHeight="1">
      <c r="A226" s="10">
        <v>221</v>
      </c>
      <c r="B226" s="11" t="s">
        <v>1635</v>
      </c>
      <c r="C226" s="31" t="s">
        <v>3802</v>
      </c>
      <c r="D226" s="31" t="s">
        <v>3806</v>
      </c>
      <c r="E226" s="12" t="s">
        <v>4338</v>
      </c>
      <c r="F226" s="10" t="s">
        <v>1640</v>
      </c>
      <c r="G226" s="39" t="s">
        <v>1642</v>
      </c>
      <c r="H226" s="12"/>
      <c r="I226" s="12" t="s">
        <v>2885</v>
      </c>
      <c r="J226" s="12" t="s">
        <v>2886</v>
      </c>
      <c r="K226" s="12" t="s">
        <v>2250</v>
      </c>
      <c r="L226" s="55">
        <v>29360</v>
      </c>
      <c r="M226" s="10">
        <v>1</v>
      </c>
      <c r="N226" s="55">
        <v>50996</v>
      </c>
      <c r="O226" s="12" t="s">
        <v>3201</v>
      </c>
      <c r="P226" s="56" t="s">
        <v>3113</v>
      </c>
      <c r="Q226" s="56" t="s">
        <v>3113</v>
      </c>
      <c r="R226" s="56" t="s">
        <v>3113</v>
      </c>
      <c r="S226" s="56" t="s">
        <v>3113</v>
      </c>
      <c r="T226" s="56" t="s">
        <v>3113</v>
      </c>
      <c r="U226" s="56" t="s">
        <v>3113</v>
      </c>
      <c r="V226" s="12" t="s">
        <v>1655</v>
      </c>
      <c r="W226" s="56" t="s">
        <v>3113</v>
      </c>
      <c r="X226" s="55">
        <v>50996</v>
      </c>
      <c r="Y226" s="56" t="s">
        <v>3113</v>
      </c>
      <c r="Z226" s="56" t="s">
        <v>3113</v>
      </c>
      <c r="AA226" s="56" t="s">
        <v>3113</v>
      </c>
      <c r="AB226" s="56" t="s">
        <v>3113</v>
      </c>
      <c r="AC226" s="56" t="s">
        <v>3113</v>
      </c>
      <c r="AD226" s="55">
        <v>50996</v>
      </c>
      <c r="AE226" s="56" t="s">
        <v>3113</v>
      </c>
      <c r="AF226" s="56" t="s">
        <v>3113</v>
      </c>
      <c r="AG226" s="56" t="s">
        <v>3113</v>
      </c>
      <c r="AH226" s="56" t="s">
        <v>3113</v>
      </c>
      <c r="AI226" s="56" t="s">
        <v>3113</v>
      </c>
      <c r="AJ226" s="56" t="s">
        <v>1136</v>
      </c>
      <c r="AK226" s="56" t="s">
        <v>3113</v>
      </c>
    </row>
    <row r="227" spans="1:37" ht="75" customHeight="1">
      <c r="A227" s="10">
        <v>222</v>
      </c>
      <c r="B227" s="11" t="s">
        <v>1635</v>
      </c>
      <c r="C227" s="31" t="s">
        <v>3803</v>
      </c>
      <c r="D227" s="31" t="s">
        <v>3807</v>
      </c>
      <c r="E227" s="12" t="s">
        <v>2318</v>
      </c>
      <c r="F227" s="10" t="s">
        <v>1639</v>
      </c>
      <c r="G227" s="39" t="s">
        <v>3462</v>
      </c>
      <c r="H227" s="10" t="s">
        <v>3113</v>
      </c>
      <c r="I227" s="12"/>
      <c r="J227" s="12"/>
      <c r="K227" s="12" t="s">
        <v>3202</v>
      </c>
      <c r="L227" s="55">
        <v>87756</v>
      </c>
      <c r="M227" s="10">
        <v>1</v>
      </c>
      <c r="N227" s="55">
        <v>107062.32</v>
      </c>
      <c r="O227" s="12" t="s">
        <v>3203</v>
      </c>
      <c r="P227" s="56" t="s">
        <v>3113</v>
      </c>
      <c r="Q227" s="56" t="s">
        <v>3113</v>
      </c>
      <c r="R227" s="56" t="s">
        <v>3113</v>
      </c>
      <c r="S227" s="56" t="s">
        <v>3113</v>
      </c>
      <c r="T227" s="56" t="s">
        <v>3113</v>
      </c>
      <c r="U227" s="56" t="s">
        <v>3113</v>
      </c>
      <c r="V227" s="12" t="s">
        <v>1753</v>
      </c>
      <c r="W227" s="56" t="s">
        <v>3113</v>
      </c>
      <c r="X227" s="55">
        <v>107062.32</v>
      </c>
      <c r="Y227" s="56" t="s">
        <v>3113</v>
      </c>
      <c r="Z227" s="56" t="s">
        <v>3113</v>
      </c>
      <c r="AA227" s="56" t="s">
        <v>3113</v>
      </c>
      <c r="AB227" s="56" t="s">
        <v>3113</v>
      </c>
      <c r="AC227" s="56" t="s">
        <v>3113</v>
      </c>
      <c r="AD227" s="55">
        <v>107062.32</v>
      </c>
      <c r="AE227" s="56" t="s">
        <v>3113</v>
      </c>
      <c r="AF227" s="56" t="s">
        <v>3113</v>
      </c>
      <c r="AG227" s="56" t="s">
        <v>3113</v>
      </c>
      <c r="AH227" s="56" t="s">
        <v>3113</v>
      </c>
      <c r="AI227" s="56" t="s">
        <v>3113</v>
      </c>
      <c r="AJ227" s="56" t="s">
        <v>3113</v>
      </c>
      <c r="AK227" s="56" t="s">
        <v>3113</v>
      </c>
    </row>
    <row r="228" spans="1:37" ht="72">
      <c r="A228" s="10">
        <v>223</v>
      </c>
      <c r="B228" s="11" t="s">
        <v>1635</v>
      </c>
      <c r="C228" s="31" t="s">
        <v>3804</v>
      </c>
      <c r="D228" s="31" t="s">
        <v>3808</v>
      </c>
      <c r="E228" s="12" t="s">
        <v>4873</v>
      </c>
      <c r="F228" s="10" t="s">
        <v>1640</v>
      </c>
      <c r="G228" s="39" t="s">
        <v>1642</v>
      </c>
      <c r="H228" s="10" t="s">
        <v>3113</v>
      </c>
      <c r="I228" s="10" t="s">
        <v>3113</v>
      </c>
      <c r="J228" s="10" t="s">
        <v>3113</v>
      </c>
      <c r="K228" s="10" t="s">
        <v>3113</v>
      </c>
      <c r="L228" s="10" t="s">
        <v>3113</v>
      </c>
      <c r="M228" s="10" t="s">
        <v>3113</v>
      </c>
      <c r="N228" s="10" t="s">
        <v>3113</v>
      </c>
      <c r="O228" s="12" t="s">
        <v>3204</v>
      </c>
      <c r="P228" s="10" t="s">
        <v>3113</v>
      </c>
      <c r="Q228" s="10" t="s">
        <v>3113</v>
      </c>
      <c r="R228" s="10" t="s">
        <v>3113</v>
      </c>
      <c r="S228" s="10" t="s">
        <v>3113</v>
      </c>
      <c r="T228" s="10" t="s">
        <v>3113</v>
      </c>
      <c r="U228" s="10" t="s">
        <v>3113</v>
      </c>
      <c r="V228" s="12" t="s">
        <v>3204</v>
      </c>
      <c r="W228" s="56" t="s">
        <v>3113</v>
      </c>
      <c r="X228" s="56" t="s">
        <v>3113</v>
      </c>
      <c r="Y228" s="56" t="s">
        <v>3113</v>
      </c>
      <c r="Z228" s="56" t="s">
        <v>3113</v>
      </c>
      <c r="AA228" s="56" t="s">
        <v>3113</v>
      </c>
      <c r="AB228" s="56" t="s">
        <v>3113</v>
      </c>
      <c r="AC228" s="56" t="s">
        <v>3113</v>
      </c>
      <c r="AD228" s="56" t="s">
        <v>3113</v>
      </c>
      <c r="AE228" s="56" t="s">
        <v>3113</v>
      </c>
      <c r="AF228" s="56" t="s">
        <v>3113</v>
      </c>
      <c r="AG228" s="56" t="s">
        <v>3113</v>
      </c>
      <c r="AH228" s="56" t="s">
        <v>3113</v>
      </c>
      <c r="AI228" s="56" t="s">
        <v>3113</v>
      </c>
      <c r="AJ228" s="56" t="s">
        <v>3113</v>
      </c>
      <c r="AK228" s="56" t="s">
        <v>3113</v>
      </c>
    </row>
    <row r="229" spans="1:37" ht="74.25" customHeight="1">
      <c r="A229" s="10">
        <v>224</v>
      </c>
      <c r="B229" s="11" t="s">
        <v>1635</v>
      </c>
      <c r="C229" s="31" t="s">
        <v>3805</v>
      </c>
      <c r="D229" s="31" t="s">
        <v>3809</v>
      </c>
      <c r="E229" s="12" t="s">
        <v>3205</v>
      </c>
      <c r="F229" s="10" t="s">
        <v>1640</v>
      </c>
      <c r="G229" s="39" t="s">
        <v>1642</v>
      </c>
      <c r="H229" s="12"/>
      <c r="I229" s="12" t="s">
        <v>2885</v>
      </c>
      <c r="J229" s="12" t="s">
        <v>3206</v>
      </c>
      <c r="K229" s="12" t="s">
        <v>2291</v>
      </c>
      <c r="L229" s="55">
        <v>86065.57</v>
      </c>
      <c r="M229" s="10">
        <v>1</v>
      </c>
      <c r="N229" s="55">
        <v>104920</v>
      </c>
      <c r="O229" s="12" t="s">
        <v>3207</v>
      </c>
      <c r="P229" s="10" t="s">
        <v>3113</v>
      </c>
      <c r="Q229" s="10" t="s">
        <v>3113</v>
      </c>
      <c r="R229" s="10" t="s">
        <v>3113</v>
      </c>
      <c r="S229" s="10" t="s">
        <v>3113</v>
      </c>
      <c r="T229" s="10" t="s">
        <v>3113</v>
      </c>
      <c r="U229" s="10" t="s">
        <v>3113</v>
      </c>
      <c r="V229" s="12" t="s">
        <v>3224</v>
      </c>
      <c r="W229" s="56" t="s">
        <v>3113</v>
      </c>
      <c r="X229" s="55">
        <v>104920</v>
      </c>
      <c r="Y229" s="56" t="s">
        <v>3113</v>
      </c>
      <c r="Z229" s="56" t="s">
        <v>3113</v>
      </c>
      <c r="AA229" s="56" t="s">
        <v>3113</v>
      </c>
      <c r="AB229" s="56" t="s">
        <v>3113</v>
      </c>
      <c r="AC229" s="56" t="s">
        <v>3113</v>
      </c>
      <c r="AD229" s="55">
        <v>104920</v>
      </c>
      <c r="AE229" s="56" t="s">
        <v>3113</v>
      </c>
      <c r="AF229" s="56" t="s">
        <v>3113</v>
      </c>
      <c r="AG229" s="56" t="s">
        <v>3113</v>
      </c>
      <c r="AH229" s="56" t="s">
        <v>3113</v>
      </c>
      <c r="AI229" s="56" t="s">
        <v>3113</v>
      </c>
      <c r="AJ229" s="56" t="s">
        <v>1136</v>
      </c>
      <c r="AK229" s="56" t="s">
        <v>3113</v>
      </c>
    </row>
    <row r="230" spans="1:37" ht="76.5" customHeight="1">
      <c r="A230" s="10">
        <v>225</v>
      </c>
      <c r="B230" s="11" t="s">
        <v>1635</v>
      </c>
      <c r="C230" s="12" t="s">
        <v>3811</v>
      </c>
      <c r="D230" s="4" t="s">
        <v>3810</v>
      </c>
      <c r="E230" s="12" t="s">
        <v>2248</v>
      </c>
      <c r="F230" s="10" t="s">
        <v>1640</v>
      </c>
      <c r="G230" s="10" t="s">
        <v>1642</v>
      </c>
      <c r="H230" s="12"/>
      <c r="I230" s="12" t="s">
        <v>4373</v>
      </c>
      <c r="J230" s="12" t="s">
        <v>3208</v>
      </c>
      <c r="K230" s="12" t="s">
        <v>2250</v>
      </c>
      <c r="L230" s="55">
        <v>39344.26</v>
      </c>
      <c r="M230" s="10">
        <v>3</v>
      </c>
      <c r="N230" s="55">
        <v>31427.2</v>
      </c>
      <c r="O230" s="12" t="s">
        <v>3211</v>
      </c>
      <c r="P230" s="55">
        <v>50978.92</v>
      </c>
      <c r="Q230" s="12" t="s">
        <v>3210</v>
      </c>
      <c r="R230" s="55">
        <v>31427.2</v>
      </c>
      <c r="S230" s="12" t="s">
        <v>3209</v>
      </c>
      <c r="T230" s="10" t="s">
        <v>3113</v>
      </c>
      <c r="U230" s="10" t="s">
        <v>3113</v>
      </c>
      <c r="V230" s="12" t="s">
        <v>3224</v>
      </c>
      <c r="W230" s="56" t="s">
        <v>3113</v>
      </c>
      <c r="X230" s="55">
        <v>31427.2</v>
      </c>
      <c r="Y230" s="56" t="s">
        <v>3113</v>
      </c>
      <c r="Z230" s="56" t="s">
        <v>3113</v>
      </c>
      <c r="AA230" s="56" t="s">
        <v>3113</v>
      </c>
      <c r="AB230" s="56" t="s">
        <v>3113</v>
      </c>
      <c r="AC230" s="56" t="s">
        <v>3113</v>
      </c>
      <c r="AD230" s="55">
        <v>31427.2</v>
      </c>
      <c r="AE230" s="56" t="s">
        <v>3113</v>
      </c>
      <c r="AF230" s="56" t="s">
        <v>3113</v>
      </c>
      <c r="AG230" s="56" t="s">
        <v>3113</v>
      </c>
      <c r="AH230" s="56" t="s">
        <v>3113</v>
      </c>
      <c r="AI230" s="56" t="s">
        <v>3113</v>
      </c>
      <c r="AJ230" s="56" t="s">
        <v>1136</v>
      </c>
      <c r="AK230" s="56" t="s">
        <v>3113</v>
      </c>
    </row>
    <row r="231" spans="1:37" ht="303" customHeight="1">
      <c r="A231" s="59">
        <v>226</v>
      </c>
      <c r="B231" s="11" t="s">
        <v>1635</v>
      </c>
      <c r="C231" s="12" t="s">
        <v>3813</v>
      </c>
      <c r="D231" s="4" t="s">
        <v>3812</v>
      </c>
      <c r="E231" s="12">
        <v>332</v>
      </c>
      <c r="F231" s="10" t="s">
        <v>1640</v>
      </c>
      <c r="G231" s="10" t="s">
        <v>1642</v>
      </c>
      <c r="H231" s="12"/>
      <c r="I231" s="12" t="s">
        <v>4373</v>
      </c>
      <c r="J231" s="12" t="s">
        <v>3212</v>
      </c>
      <c r="K231" s="12" t="s">
        <v>3213</v>
      </c>
      <c r="L231" s="55">
        <v>54500</v>
      </c>
      <c r="M231" s="10">
        <v>5</v>
      </c>
      <c r="N231" s="55" t="s">
        <v>3214</v>
      </c>
      <c r="O231" s="12" t="s">
        <v>3215</v>
      </c>
      <c r="P231" s="55" t="s">
        <v>1158</v>
      </c>
      <c r="Q231" s="12" t="s">
        <v>1159</v>
      </c>
      <c r="R231" s="55" t="s">
        <v>1158</v>
      </c>
      <c r="S231" s="12" t="s">
        <v>1159</v>
      </c>
      <c r="T231" s="10" t="s">
        <v>3113</v>
      </c>
      <c r="U231" s="10" t="s">
        <v>3113</v>
      </c>
      <c r="V231" s="12" t="s">
        <v>3224</v>
      </c>
      <c r="W231" s="10" t="s">
        <v>3113</v>
      </c>
      <c r="X231" s="55">
        <v>56826.57</v>
      </c>
      <c r="Y231" s="10" t="s">
        <v>3113</v>
      </c>
      <c r="Z231" s="10" t="s">
        <v>3113</v>
      </c>
      <c r="AA231" s="10" t="s">
        <v>3113</v>
      </c>
      <c r="AB231" s="10" t="s">
        <v>3113</v>
      </c>
      <c r="AC231" s="10" t="s">
        <v>3113</v>
      </c>
      <c r="AD231" s="55">
        <v>56826.57</v>
      </c>
      <c r="AE231" s="10" t="s">
        <v>3113</v>
      </c>
      <c r="AF231" s="10" t="s">
        <v>3113</v>
      </c>
      <c r="AG231" s="10" t="s">
        <v>3113</v>
      </c>
      <c r="AH231" s="10" t="s">
        <v>3113</v>
      </c>
      <c r="AI231" s="10" t="s">
        <v>3113</v>
      </c>
      <c r="AJ231" s="10" t="s">
        <v>1136</v>
      </c>
      <c r="AK231" s="10" t="s">
        <v>3113</v>
      </c>
    </row>
    <row r="232" spans="1:37" ht="227.25" customHeight="1">
      <c r="A232" s="59">
        <v>227</v>
      </c>
      <c r="B232" s="11" t="s">
        <v>1635</v>
      </c>
      <c r="C232" s="12" t="s">
        <v>3814</v>
      </c>
      <c r="D232" s="4" t="s">
        <v>3683</v>
      </c>
      <c r="E232" s="12" t="s">
        <v>3305</v>
      </c>
      <c r="F232" s="10" t="s">
        <v>1640</v>
      </c>
      <c r="G232" s="10" t="s">
        <v>1642</v>
      </c>
      <c r="H232" s="12"/>
      <c r="I232" s="12" t="s">
        <v>4373</v>
      </c>
      <c r="J232" s="12" t="s">
        <v>3212</v>
      </c>
      <c r="K232" s="12" t="s">
        <v>3216</v>
      </c>
      <c r="L232" s="55">
        <v>60100</v>
      </c>
      <c r="M232" s="10">
        <v>5</v>
      </c>
      <c r="N232" s="55" t="s">
        <v>1153</v>
      </c>
      <c r="O232" s="12" t="s">
        <v>3036</v>
      </c>
      <c r="P232" s="55" t="s">
        <v>1154</v>
      </c>
      <c r="Q232" s="12" t="s">
        <v>1155</v>
      </c>
      <c r="R232" s="55" t="s">
        <v>1156</v>
      </c>
      <c r="S232" s="12" t="s">
        <v>1157</v>
      </c>
      <c r="T232" s="10" t="s">
        <v>3113</v>
      </c>
      <c r="U232" s="10" t="s">
        <v>3113</v>
      </c>
      <c r="V232" s="12" t="s">
        <v>3037</v>
      </c>
      <c r="W232" s="10" t="s">
        <v>3113</v>
      </c>
      <c r="X232" s="55">
        <v>45612.37</v>
      </c>
      <c r="Y232" s="56" t="s">
        <v>3113</v>
      </c>
      <c r="Z232" s="56" t="s">
        <v>3113</v>
      </c>
      <c r="AA232" s="56" t="s">
        <v>3113</v>
      </c>
      <c r="AB232" s="56" t="s">
        <v>3113</v>
      </c>
      <c r="AC232" s="56" t="s">
        <v>3113</v>
      </c>
      <c r="AD232" s="55">
        <v>45612.37</v>
      </c>
      <c r="AE232" s="56" t="s">
        <v>3113</v>
      </c>
      <c r="AF232" s="56" t="s">
        <v>3113</v>
      </c>
      <c r="AG232" s="56" t="s">
        <v>3113</v>
      </c>
      <c r="AH232" s="56" t="s">
        <v>3113</v>
      </c>
      <c r="AI232" s="56" t="s">
        <v>3113</v>
      </c>
      <c r="AJ232" s="56" t="s">
        <v>3118</v>
      </c>
      <c r="AK232" s="56">
        <v>143.48</v>
      </c>
    </row>
    <row r="233" spans="1:37" ht="60">
      <c r="A233" s="10">
        <v>228</v>
      </c>
      <c r="B233" s="11" t="s">
        <v>1635</v>
      </c>
      <c r="C233" s="31" t="s">
        <v>3815</v>
      </c>
      <c r="D233" s="31" t="s">
        <v>3816</v>
      </c>
      <c r="E233" s="12" t="s">
        <v>3038</v>
      </c>
      <c r="F233" s="10" t="s">
        <v>3039</v>
      </c>
      <c r="G233" s="10" t="s">
        <v>1642</v>
      </c>
      <c r="H233" s="12"/>
      <c r="I233" s="12" t="s">
        <v>3192</v>
      </c>
      <c r="J233" s="12" t="s">
        <v>3040</v>
      </c>
      <c r="K233" s="12" t="s">
        <v>4859</v>
      </c>
      <c r="L233" s="55">
        <v>136470.22</v>
      </c>
      <c r="M233" s="10">
        <v>1</v>
      </c>
      <c r="N233" s="55">
        <v>177759.09</v>
      </c>
      <c r="O233" s="12" t="s">
        <v>3041</v>
      </c>
      <c r="P233" s="56" t="s">
        <v>3113</v>
      </c>
      <c r="Q233" s="56" t="s">
        <v>3113</v>
      </c>
      <c r="R233" s="56" t="s">
        <v>3113</v>
      </c>
      <c r="S233" s="56" t="s">
        <v>3113</v>
      </c>
      <c r="T233" s="56" t="s">
        <v>3113</v>
      </c>
      <c r="U233" s="56" t="s">
        <v>3113</v>
      </c>
      <c r="V233" s="12" t="s">
        <v>3224</v>
      </c>
      <c r="W233" s="56" t="s">
        <v>3113</v>
      </c>
      <c r="X233" s="55">
        <v>177759.09</v>
      </c>
      <c r="Y233" s="56" t="s">
        <v>3113</v>
      </c>
      <c r="Z233" s="56" t="s">
        <v>3113</v>
      </c>
      <c r="AA233" s="56" t="s">
        <v>3113</v>
      </c>
      <c r="AB233" s="56" t="s">
        <v>3113</v>
      </c>
      <c r="AC233" s="56" t="s">
        <v>3113</v>
      </c>
      <c r="AD233" s="55">
        <v>177759.09</v>
      </c>
      <c r="AE233" s="56" t="s">
        <v>3113</v>
      </c>
      <c r="AF233" s="56" t="s">
        <v>3113</v>
      </c>
      <c r="AG233" s="56" t="s">
        <v>1691</v>
      </c>
      <c r="AH233" s="56" t="s">
        <v>1700</v>
      </c>
      <c r="AI233" s="56" t="s">
        <v>3113</v>
      </c>
      <c r="AJ233" s="56" t="s">
        <v>1136</v>
      </c>
      <c r="AK233" s="56" t="s">
        <v>3113</v>
      </c>
    </row>
    <row r="234" spans="1:37" ht="76.5">
      <c r="A234" s="10">
        <v>229</v>
      </c>
      <c r="B234" s="11" t="s">
        <v>3482</v>
      </c>
      <c r="C234" s="12" t="s">
        <v>3817</v>
      </c>
      <c r="D234" s="4" t="s">
        <v>3818</v>
      </c>
      <c r="E234" s="12" t="s">
        <v>3042</v>
      </c>
      <c r="F234" s="10" t="s">
        <v>1640</v>
      </c>
      <c r="G234" s="10" t="s">
        <v>1642</v>
      </c>
      <c r="H234" s="12"/>
      <c r="I234" s="12" t="s">
        <v>3283</v>
      </c>
      <c r="J234" s="12" t="s">
        <v>3043</v>
      </c>
      <c r="K234" s="12" t="s">
        <v>3044</v>
      </c>
      <c r="L234" s="55">
        <v>221311.48</v>
      </c>
      <c r="M234" s="10">
        <v>3</v>
      </c>
      <c r="N234" s="55">
        <v>180072</v>
      </c>
      <c r="O234" s="12" t="s">
        <v>3045</v>
      </c>
      <c r="P234" s="55" t="s">
        <v>3046</v>
      </c>
      <c r="Q234" s="12" t="s">
        <v>1684</v>
      </c>
      <c r="R234" s="55" t="s">
        <v>1685</v>
      </c>
      <c r="S234" s="12" t="s">
        <v>1686</v>
      </c>
      <c r="T234" s="12" t="s">
        <v>3164</v>
      </c>
      <c r="U234" s="56" t="s">
        <v>3113</v>
      </c>
      <c r="V234" s="12" t="s">
        <v>3185</v>
      </c>
      <c r="W234" s="56" t="s">
        <v>3113</v>
      </c>
      <c r="X234" s="55">
        <v>180072</v>
      </c>
      <c r="Y234" s="56" t="s">
        <v>3113</v>
      </c>
      <c r="Z234" s="56" t="s">
        <v>3113</v>
      </c>
      <c r="AA234" s="56" t="s">
        <v>3113</v>
      </c>
      <c r="AB234" s="56" t="s">
        <v>3113</v>
      </c>
      <c r="AC234" s="56" t="s">
        <v>3113</v>
      </c>
      <c r="AD234" s="55">
        <v>180072</v>
      </c>
      <c r="AE234" s="56" t="s">
        <v>3113</v>
      </c>
      <c r="AF234" s="56" t="s">
        <v>3113</v>
      </c>
      <c r="AG234" s="56" t="s">
        <v>3113</v>
      </c>
      <c r="AH234" s="56" t="s">
        <v>3113</v>
      </c>
      <c r="AI234" s="56" t="s">
        <v>3113</v>
      </c>
      <c r="AJ234" s="56" t="s">
        <v>1141</v>
      </c>
      <c r="AK234" s="56" t="s">
        <v>3113</v>
      </c>
    </row>
    <row r="235" spans="1:37" ht="177.75" customHeight="1">
      <c r="A235" s="10">
        <v>230</v>
      </c>
      <c r="B235" s="11" t="s">
        <v>3482</v>
      </c>
      <c r="C235" s="31" t="s">
        <v>3819</v>
      </c>
      <c r="D235" s="31" t="s">
        <v>3820</v>
      </c>
      <c r="E235" s="12" t="s">
        <v>3128</v>
      </c>
      <c r="F235" s="10" t="s">
        <v>1640</v>
      </c>
      <c r="G235" s="10" t="s">
        <v>1642</v>
      </c>
      <c r="H235" s="12"/>
      <c r="I235" s="12" t="s">
        <v>3313</v>
      </c>
      <c r="J235" s="12" t="s">
        <v>1687</v>
      </c>
      <c r="K235" s="12" t="s">
        <v>1688</v>
      </c>
      <c r="L235" s="55">
        <v>99672.13</v>
      </c>
      <c r="M235" s="10">
        <v>1</v>
      </c>
      <c r="N235" s="55" t="s">
        <v>1689</v>
      </c>
      <c r="O235" s="12" t="s">
        <v>1690</v>
      </c>
      <c r="P235" s="56" t="s">
        <v>3113</v>
      </c>
      <c r="Q235" s="56" t="s">
        <v>3113</v>
      </c>
      <c r="R235" s="56" t="s">
        <v>3113</v>
      </c>
      <c r="S235" s="56" t="s">
        <v>3113</v>
      </c>
      <c r="T235" s="56" t="s">
        <v>3113</v>
      </c>
      <c r="U235" s="56" t="s">
        <v>3113</v>
      </c>
      <c r="V235" s="12" t="s">
        <v>1691</v>
      </c>
      <c r="W235" s="56" t="s">
        <v>3113</v>
      </c>
      <c r="X235" s="55">
        <v>25533.38</v>
      </c>
      <c r="Y235" s="56" t="s">
        <v>3113</v>
      </c>
      <c r="Z235" s="56" t="s">
        <v>3113</v>
      </c>
      <c r="AA235" s="56" t="s">
        <v>3113</v>
      </c>
      <c r="AB235" s="56" t="s">
        <v>3113</v>
      </c>
      <c r="AC235" s="56" t="s">
        <v>3113</v>
      </c>
      <c r="AD235" s="55">
        <v>25533.38</v>
      </c>
      <c r="AE235" s="56" t="s">
        <v>3113</v>
      </c>
      <c r="AF235" s="56" t="s">
        <v>3113</v>
      </c>
      <c r="AG235" s="56" t="s">
        <v>3113</v>
      </c>
      <c r="AH235" s="56" t="s">
        <v>3113</v>
      </c>
      <c r="AI235" s="56" t="s">
        <v>3113</v>
      </c>
      <c r="AJ235" s="56" t="s">
        <v>1141</v>
      </c>
      <c r="AK235" s="56" t="s">
        <v>3113</v>
      </c>
    </row>
    <row r="236" spans="1:37" ht="282" customHeight="1">
      <c r="A236" s="59">
        <v>231</v>
      </c>
      <c r="B236" s="11" t="s">
        <v>3482</v>
      </c>
      <c r="C236" s="12" t="s">
        <v>3821</v>
      </c>
      <c r="D236" s="2" t="s">
        <v>3834</v>
      </c>
      <c r="E236" s="12" t="s">
        <v>1692</v>
      </c>
      <c r="F236" s="10" t="s">
        <v>1640</v>
      </c>
      <c r="G236" s="10" t="s">
        <v>1642</v>
      </c>
      <c r="H236" s="12"/>
      <c r="I236" s="12" t="s">
        <v>4353</v>
      </c>
      <c r="J236" s="12" t="s">
        <v>1693</v>
      </c>
      <c r="K236" s="12" t="s">
        <v>4359</v>
      </c>
      <c r="L236" s="55">
        <v>240893.44</v>
      </c>
      <c r="M236" s="10">
        <v>3</v>
      </c>
      <c r="N236" s="68" t="s">
        <v>3522</v>
      </c>
      <c r="O236" s="55" t="s">
        <v>1694</v>
      </c>
      <c r="P236" s="55" t="s">
        <v>1172</v>
      </c>
      <c r="Q236" s="12" t="s">
        <v>1173</v>
      </c>
      <c r="R236" s="55" t="s">
        <v>1174</v>
      </c>
      <c r="S236" s="12" t="s">
        <v>1175</v>
      </c>
      <c r="T236" s="56" t="s">
        <v>3113</v>
      </c>
      <c r="U236" s="56" t="s">
        <v>3113</v>
      </c>
      <c r="V236" s="12" t="s">
        <v>3523</v>
      </c>
      <c r="W236" s="56" t="s">
        <v>3113</v>
      </c>
      <c r="X236" s="55">
        <v>130126.42</v>
      </c>
      <c r="Y236" s="56" t="s">
        <v>3113</v>
      </c>
      <c r="Z236" s="56" t="s">
        <v>3113</v>
      </c>
      <c r="AA236" s="56" t="s">
        <v>3113</v>
      </c>
      <c r="AB236" s="56" t="s">
        <v>3113</v>
      </c>
      <c r="AC236" s="56" t="s">
        <v>3113</v>
      </c>
      <c r="AD236" s="55">
        <v>130126.42</v>
      </c>
      <c r="AE236" s="56" t="s">
        <v>3113</v>
      </c>
      <c r="AF236" s="56" t="s">
        <v>3113</v>
      </c>
      <c r="AG236" s="56" t="s">
        <v>3113</v>
      </c>
      <c r="AH236" s="56" t="s">
        <v>3113</v>
      </c>
      <c r="AI236" s="56" t="s">
        <v>3113</v>
      </c>
      <c r="AJ236" s="56" t="s">
        <v>1141</v>
      </c>
      <c r="AK236" s="56" t="s">
        <v>3740</v>
      </c>
    </row>
    <row r="237" spans="1:37" ht="84">
      <c r="A237" s="10">
        <v>232</v>
      </c>
      <c r="B237" s="11" t="s">
        <v>3482</v>
      </c>
      <c r="C237" s="31" t="s">
        <v>3835</v>
      </c>
      <c r="D237" s="31" t="s">
        <v>3836</v>
      </c>
      <c r="E237" s="12" t="s">
        <v>2964</v>
      </c>
      <c r="F237" s="10" t="s">
        <v>1639</v>
      </c>
      <c r="G237" s="10" t="s">
        <v>3462</v>
      </c>
      <c r="H237" s="10" t="s">
        <v>3113</v>
      </c>
      <c r="I237" s="12" t="s">
        <v>3524</v>
      </c>
      <c r="J237" s="12"/>
      <c r="K237" s="12" t="s">
        <v>3872</v>
      </c>
      <c r="L237" s="55">
        <v>4107874.82</v>
      </c>
      <c r="M237" s="10">
        <v>1</v>
      </c>
      <c r="N237" s="55">
        <v>4854288.48</v>
      </c>
      <c r="O237" s="12" t="s">
        <v>3873</v>
      </c>
      <c r="P237" s="56" t="s">
        <v>3113</v>
      </c>
      <c r="Q237" s="56" t="s">
        <v>3113</v>
      </c>
      <c r="R237" s="56" t="s">
        <v>3113</v>
      </c>
      <c r="S237" s="56" t="s">
        <v>3113</v>
      </c>
      <c r="T237" s="56" t="s">
        <v>3113</v>
      </c>
      <c r="U237" s="56" t="s">
        <v>3113</v>
      </c>
      <c r="V237" s="12" t="s">
        <v>2944</v>
      </c>
      <c r="W237" s="56" t="s">
        <v>3113</v>
      </c>
      <c r="X237" s="56" t="s">
        <v>3113</v>
      </c>
      <c r="Y237" s="55">
        <v>2427144.24</v>
      </c>
      <c r="Z237" s="55">
        <v>2427144.24</v>
      </c>
      <c r="AA237" s="56" t="s">
        <v>3113</v>
      </c>
      <c r="AB237" s="56" t="s">
        <v>3113</v>
      </c>
      <c r="AC237" s="56" t="s">
        <v>3113</v>
      </c>
      <c r="AD237" s="55">
        <v>4854288.48</v>
      </c>
      <c r="AE237" s="56" t="s">
        <v>3113</v>
      </c>
      <c r="AF237" s="56" t="s">
        <v>3113</v>
      </c>
      <c r="AG237" s="56" t="s">
        <v>3113</v>
      </c>
      <c r="AH237" s="56" t="s">
        <v>3113</v>
      </c>
      <c r="AI237" s="56" t="s">
        <v>3113</v>
      </c>
      <c r="AJ237" s="56" t="s">
        <v>1141</v>
      </c>
      <c r="AK237" s="56" t="s">
        <v>3113</v>
      </c>
    </row>
    <row r="238" spans="1:37" ht="96">
      <c r="A238" s="10">
        <v>233</v>
      </c>
      <c r="B238" s="11" t="s">
        <v>1635</v>
      </c>
      <c r="C238" s="12" t="s">
        <v>3837</v>
      </c>
      <c r="D238" s="7" t="s">
        <v>3838</v>
      </c>
      <c r="E238" s="12" t="s">
        <v>3294</v>
      </c>
      <c r="F238" s="10" t="s">
        <v>1639</v>
      </c>
      <c r="G238" s="10" t="s">
        <v>1642</v>
      </c>
      <c r="H238" s="12"/>
      <c r="I238" s="12" t="s">
        <v>4211</v>
      </c>
      <c r="J238" s="12" t="s">
        <v>1701</v>
      </c>
      <c r="K238" s="12" t="s">
        <v>2311</v>
      </c>
      <c r="L238" s="55">
        <v>43400</v>
      </c>
      <c r="M238" s="10">
        <v>10</v>
      </c>
      <c r="N238" s="55">
        <v>24400</v>
      </c>
      <c r="O238" s="12" t="s">
        <v>1702</v>
      </c>
      <c r="P238" s="55" t="s">
        <v>1703</v>
      </c>
      <c r="Q238" s="12" t="s">
        <v>1704</v>
      </c>
      <c r="R238" s="55" t="s">
        <v>1705</v>
      </c>
      <c r="S238" s="12" t="s">
        <v>1706</v>
      </c>
      <c r="T238" s="56" t="s">
        <v>3113</v>
      </c>
      <c r="U238" s="56" t="s">
        <v>3113</v>
      </c>
      <c r="V238" s="12" t="s">
        <v>1707</v>
      </c>
      <c r="W238" s="56" t="s">
        <v>3113</v>
      </c>
      <c r="X238" s="55">
        <v>24400</v>
      </c>
      <c r="Y238" s="56" t="s">
        <v>3113</v>
      </c>
      <c r="Z238" s="56" t="s">
        <v>3113</v>
      </c>
      <c r="AA238" s="56" t="s">
        <v>3113</v>
      </c>
      <c r="AB238" s="56" t="s">
        <v>3113</v>
      </c>
      <c r="AC238" s="56" t="s">
        <v>3113</v>
      </c>
      <c r="AD238" s="55">
        <v>24400</v>
      </c>
      <c r="AE238" s="56" t="s">
        <v>3113</v>
      </c>
      <c r="AF238" s="56" t="s">
        <v>3113</v>
      </c>
      <c r="AG238" s="56" t="s">
        <v>3113</v>
      </c>
      <c r="AH238" s="56" t="s">
        <v>3113</v>
      </c>
      <c r="AI238" s="56" t="s">
        <v>3113</v>
      </c>
      <c r="AJ238" s="56" t="s">
        <v>1136</v>
      </c>
      <c r="AK238" s="56" t="s">
        <v>3113</v>
      </c>
    </row>
    <row r="239" spans="1:37" ht="59.25" customHeight="1">
      <c r="A239" s="10">
        <v>234</v>
      </c>
      <c r="B239" s="11" t="s">
        <v>1635</v>
      </c>
      <c r="C239" s="12" t="s">
        <v>3839</v>
      </c>
      <c r="D239" s="4" t="s">
        <v>3840</v>
      </c>
      <c r="E239" s="12" t="s">
        <v>3115</v>
      </c>
      <c r="F239" s="10" t="s">
        <v>1640</v>
      </c>
      <c r="G239" s="10" t="s">
        <v>1642</v>
      </c>
      <c r="H239" s="12"/>
      <c r="I239" s="12" t="s">
        <v>2868</v>
      </c>
      <c r="J239" s="12" t="s">
        <v>1708</v>
      </c>
      <c r="K239" s="12"/>
      <c r="L239" s="55">
        <v>180327.86</v>
      </c>
      <c r="M239" s="10">
        <v>2</v>
      </c>
      <c r="N239" s="55">
        <v>188709.6</v>
      </c>
      <c r="O239" s="12" t="s">
        <v>1709</v>
      </c>
      <c r="P239" s="55">
        <v>199592</v>
      </c>
      <c r="Q239" s="12" t="s">
        <v>3673</v>
      </c>
      <c r="R239" s="55">
        <v>188709.6</v>
      </c>
      <c r="S239" s="12" t="s">
        <v>3674</v>
      </c>
      <c r="T239" s="56" t="s">
        <v>3113</v>
      </c>
      <c r="U239" s="56" t="s">
        <v>3113</v>
      </c>
      <c r="V239" s="12" t="s">
        <v>1710</v>
      </c>
      <c r="W239" s="56" t="s">
        <v>3113</v>
      </c>
      <c r="X239" s="55">
        <v>188709.6</v>
      </c>
      <c r="Y239" s="56" t="s">
        <v>3113</v>
      </c>
      <c r="Z239" s="56" t="s">
        <v>3113</v>
      </c>
      <c r="AA239" s="56" t="s">
        <v>3113</v>
      </c>
      <c r="AB239" s="56" t="s">
        <v>3113</v>
      </c>
      <c r="AC239" s="56" t="s">
        <v>3113</v>
      </c>
      <c r="AD239" s="55">
        <v>188709.6</v>
      </c>
      <c r="AE239" s="56" t="s">
        <v>3113</v>
      </c>
      <c r="AF239" s="56" t="s">
        <v>3113</v>
      </c>
      <c r="AG239" s="56" t="s">
        <v>3113</v>
      </c>
      <c r="AH239" s="56" t="s">
        <v>3113</v>
      </c>
      <c r="AI239" s="56" t="s">
        <v>3113</v>
      </c>
      <c r="AJ239" s="56" t="s">
        <v>1136</v>
      </c>
      <c r="AK239" s="56" t="s">
        <v>3113</v>
      </c>
    </row>
    <row r="240" spans="1:37" ht="38.25">
      <c r="A240" s="10">
        <v>235</v>
      </c>
      <c r="B240" s="11" t="s">
        <v>1635</v>
      </c>
      <c r="C240" s="12" t="s">
        <v>3841</v>
      </c>
      <c r="D240" s="2" t="s">
        <v>3842</v>
      </c>
      <c r="E240" s="12" t="s">
        <v>1711</v>
      </c>
      <c r="F240" s="10" t="s">
        <v>1640</v>
      </c>
      <c r="G240" s="10" t="s">
        <v>1642</v>
      </c>
      <c r="H240" s="12"/>
      <c r="I240" s="12" t="s">
        <v>1712</v>
      </c>
      <c r="J240" s="12" t="s">
        <v>1713</v>
      </c>
      <c r="K240" s="12" t="s">
        <v>1714</v>
      </c>
      <c r="L240" s="55">
        <v>49180.33</v>
      </c>
      <c r="M240" s="10">
        <v>5</v>
      </c>
      <c r="N240" s="55">
        <v>45275.42</v>
      </c>
      <c r="O240" s="12" t="s">
        <v>1717</v>
      </c>
      <c r="P240" s="55">
        <v>96868</v>
      </c>
      <c r="Q240" s="12" t="s">
        <v>1715</v>
      </c>
      <c r="R240" s="55">
        <v>45275</v>
      </c>
      <c r="S240" s="12" t="s">
        <v>1716</v>
      </c>
      <c r="T240" s="56" t="s">
        <v>3113</v>
      </c>
      <c r="U240" s="56" t="s">
        <v>3113</v>
      </c>
      <c r="V240" s="12" t="s">
        <v>3419</v>
      </c>
      <c r="W240" s="56" t="s">
        <v>3113</v>
      </c>
      <c r="X240" s="55">
        <v>45275.42</v>
      </c>
      <c r="Y240" s="56" t="s">
        <v>3113</v>
      </c>
      <c r="Z240" s="56" t="s">
        <v>3113</v>
      </c>
      <c r="AA240" s="56" t="s">
        <v>3113</v>
      </c>
      <c r="AB240" s="56" t="s">
        <v>3113</v>
      </c>
      <c r="AC240" s="56" t="s">
        <v>3113</v>
      </c>
      <c r="AD240" s="55">
        <v>45275.42</v>
      </c>
      <c r="AE240" s="56" t="s">
        <v>3113</v>
      </c>
      <c r="AF240" s="56" t="s">
        <v>3113</v>
      </c>
      <c r="AG240" s="56" t="s">
        <v>3113</v>
      </c>
      <c r="AH240" s="56" t="s">
        <v>3113</v>
      </c>
      <c r="AI240" s="56" t="s">
        <v>3113</v>
      </c>
      <c r="AJ240" s="56" t="s">
        <v>1136</v>
      </c>
      <c r="AK240" s="56" t="s">
        <v>3113</v>
      </c>
    </row>
    <row r="241" spans="1:37" ht="200.25" customHeight="1">
      <c r="A241" s="10">
        <v>236</v>
      </c>
      <c r="B241" s="11" t="s">
        <v>1635</v>
      </c>
      <c r="C241" s="12" t="s">
        <v>3843</v>
      </c>
      <c r="D241" s="2" t="s">
        <v>3874</v>
      </c>
      <c r="E241" s="12" t="s">
        <v>1718</v>
      </c>
      <c r="F241" s="10" t="s">
        <v>1640</v>
      </c>
      <c r="G241" s="10" t="s">
        <v>3462</v>
      </c>
      <c r="H241" s="10" t="s">
        <v>3113</v>
      </c>
      <c r="J241" s="12"/>
      <c r="K241" s="12" t="s">
        <v>1719</v>
      </c>
      <c r="L241" s="55">
        <v>25738</v>
      </c>
      <c r="M241" s="10">
        <v>1</v>
      </c>
      <c r="N241" s="55">
        <v>30113.26</v>
      </c>
      <c r="O241" s="12" t="s">
        <v>1720</v>
      </c>
      <c r="P241" s="56" t="s">
        <v>3113</v>
      </c>
      <c r="Q241" s="56" t="s">
        <v>3113</v>
      </c>
      <c r="R241" s="56" t="s">
        <v>3113</v>
      </c>
      <c r="S241" s="56" t="s">
        <v>3113</v>
      </c>
      <c r="T241" s="56" t="s">
        <v>3113</v>
      </c>
      <c r="U241" s="56" t="s">
        <v>3113</v>
      </c>
      <c r="V241" s="56" t="s">
        <v>3113</v>
      </c>
      <c r="W241" s="56" t="s">
        <v>3113</v>
      </c>
      <c r="X241" s="56" t="s">
        <v>3113</v>
      </c>
      <c r="Y241" s="56" t="s">
        <v>3113</v>
      </c>
      <c r="Z241" s="56" t="s">
        <v>3113</v>
      </c>
      <c r="AA241" s="56" t="s">
        <v>3113</v>
      </c>
      <c r="AB241" s="56" t="s">
        <v>3113</v>
      </c>
      <c r="AC241" s="56" t="s">
        <v>3113</v>
      </c>
      <c r="AD241" s="55">
        <v>30113.26</v>
      </c>
      <c r="AE241" s="56" t="s">
        <v>3113</v>
      </c>
      <c r="AF241" s="56" t="s">
        <v>3113</v>
      </c>
      <c r="AG241" s="56" t="s">
        <v>3113</v>
      </c>
      <c r="AH241" s="56" t="s">
        <v>3113</v>
      </c>
      <c r="AI241" s="56" t="s">
        <v>3113</v>
      </c>
      <c r="AJ241" s="56" t="s">
        <v>1136</v>
      </c>
      <c r="AK241" s="56" t="s">
        <v>3113</v>
      </c>
    </row>
    <row r="242" spans="1:37" ht="54" customHeight="1">
      <c r="A242" s="59">
        <v>237</v>
      </c>
      <c r="B242" s="11" t="s">
        <v>1635</v>
      </c>
      <c r="C242" s="12" t="s">
        <v>3875</v>
      </c>
      <c r="D242" s="4" t="s">
        <v>3616</v>
      </c>
      <c r="E242" s="12" t="s">
        <v>3703</v>
      </c>
      <c r="F242" s="10" t="s">
        <v>1640</v>
      </c>
      <c r="G242" s="10" t="s">
        <v>1642</v>
      </c>
      <c r="H242" s="12"/>
      <c r="I242" s="12" t="s">
        <v>1712</v>
      </c>
      <c r="J242" s="12" t="s">
        <v>1721</v>
      </c>
      <c r="K242" s="12" t="s">
        <v>2223</v>
      </c>
      <c r="L242" s="55">
        <v>122959.81</v>
      </c>
      <c r="M242" s="10">
        <v>2</v>
      </c>
      <c r="N242" s="55">
        <v>92000</v>
      </c>
      <c r="O242" s="12" t="s">
        <v>1722</v>
      </c>
      <c r="P242" s="55">
        <v>140300</v>
      </c>
      <c r="Q242" s="12" t="s">
        <v>1122</v>
      </c>
      <c r="R242" s="55">
        <v>92000</v>
      </c>
      <c r="S242" s="12" t="s">
        <v>1123</v>
      </c>
      <c r="T242" s="56" t="s">
        <v>3113</v>
      </c>
      <c r="U242" s="56" t="s">
        <v>3113</v>
      </c>
      <c r="V242" s="12" t="s">
        <v>1723</v>
      </c>
      <c r="W242" s="56" t="s">
        <v>3113</v>
      </c>
      <c r="X242" s="55">
        <v>92000</v>
      </c>
      <c r="Y242" s="56" t="s">
        <v>3113</v>
      </c>
      <c r="Z242" s="56" t="s">
        <v>3113</v>
      </c>
      <c r="AA242" s="56" t="s">
        <v>3113</v>
      </c>
      <c r="AB242" s="56" t="s">
        <v>3113</v>
      </c>
      <c r="AC242" s="56" t="s">
        <v>3113</v>
      </c>
      <c r="AD242" s="55">
        <v>92000</v>
      </c>
      <c r="AE242" s="56" t="s">
        <v>3113</v>
      </c>
      <c r="AF242" s="56" t="s">
        <v>3113</v>
      </c>
      <c r="AG242" s="56" t="s">
        <v>3113</v>
      </c>
      <c r="AH242" s="56" t="s">
        <v>3113</v>
      </c>
      <c r="AI242" s="56" t="s">
        <v>3113</v>
      </c>
      <c r="AJ242" s="56" t="s">
        <v>1136</v>
      </c>
      <c r="AK242" s="56" t="s">
        <v>3113</v>
      </c>
    </row>
    <row r="243" spans="1:37" ht="188.25" customHeight="1">
      <c r="A243" s="59">
        <v>238</v>
      </c>
      <c r="B243" s="11" t="s">
        <v>1635</v>
      </c>
      <c r="C243" s="12" t="s">
        <v>3876</v>
      </c>
      <c r="D243" s="7" t="s">
        <v>3877</v>
      </c>
      <c r="E243" s="12" t="s">
        <v>4327</v>
      </c>
      <c r="F243" s="10" t="s">
        <v>1640</v>
      </c>
      <c r="G243" s="10" t="s">
        <v>1642</v>
      </c>
      <c r="H243" s="12"/>
      <c r="I243" s="12" t="s">
        <v>1712</v>
      </c>
      <c r="J243" s="12" t="s">
        <v>1721</v>
      </c>
      <c r="K243" s="12" t="s">
        <v>2400</v>
      </c>
      <c r="L243" s="55">
        <v>23770.5</v>
      </c>
      <c r="M243" s="10">
        <v>3</v>
      </c>
      <c r="N243" s="55">
        <v>16975.08</v>
      </c>
      <c r="O243" s="12" t="s">
        <v>1124</v>
      </c>
      <c r="P243" s="55">
        <v>1854.4</v>
      </c>
      <c r="Q243" s="12" t="s">
        <v>1125</v>
      </c>
      <c r="R243" s="55">
        <v>1449.36</v>
      </c>
      <c r="S243" s="12" t="s">
        <v>1126</v>
      </c>
      <c r="T243" s="56" t="s">
        <v>3113</v>
      </c>
      <c r="U243" s="56" t="s">
        <v>3113</v>
      </c>
      <c r="V243" s="12" t="s">
        <v>2394</v>
      </c>
      <c r="W243" s="56" t="s">
        <v>3113</v>
      </c>
      <c r="X243" s="55">
        <v>16975.08</v>
      </c>
      <c r="Y243" s="56" t="s">
        <v>3113</v>
      </c>
      <c r="Z243" s="56" t="s">
        <v>3113</v>
      </c>
      <c r="AA243" s="56" t="s">
        <v>3113</v>
      </c>
      <c r="AB243" s="56" t="s">
        <v>3113</v>
      </c>
      <c r="AC243" s="56" t="s">
        <v>3113</v>
      </c>
      <c r="AD243" s="55">
        <v>16975.08</v>
      </c>
      <c r="AE243" s="56" t="s">
        <v>3113</v>
      </c>
      <c r="AF243" s="56" t="s">
        <v>3113</v>
      </c>
      <c r="AG243" s="56" t="s">
        <v>3113</v>
      </c>
      <c r="AH243" s="56" t="s">
        <v>3113</v>
      </c>
      <c r="AI243" s="56" t="s">
        <v>3113</v>
      </c>
      <c r="AJ243" s="56" t="s">
        <v>1136</v>
      </c>
      <c r="AK243" s="56" t="s">
        <v>3113</v>
      </c>
    </row>
    <row r="244" spans="1:37" ht="156">
      <c r="A244" s="10">
        <v>239</v>
      </c>
      <c r="B244" s="11" t="s">
        <v>1635</v>
      </c>
      <c r="C244" s="31" t="s">
        <v>3878</v>
      </c>
      <c r="D244" s="31" t="s">
        <v>4227</v>
      </c>
      <c r="E244" s="12" t="s">
        <v>1724</v>
      </c>
      <c r="F244" s="39" t="s">
        <v>1639</v>
      </c>
      <c r="G244" s="39" t="s">
        <v>3462</v>
      </c>
      <c r="H244" s="10" t="s">
        <v>3113</v>
      </c>
      <c r="I244" s="12"/>
      <c r="J244" s="12"/>
      <c r="K244" s="12" t="s">
        <v>1725</v>
      </c>
      <c r="L244" s="55">
        <v>139344.26</v>
      </c>
      <c r="M244" s="10">
        <v>1</v>
      </c>
      <c r="N244" s="55">
        <v>168360</v>
      </c>
      <c r="O244" s="12" t="s">
        <v>1726</v>
      </c>
      <c r="P244" s="56" t="s">
        <v>3113</v>
      </c>
      <c r="Q244" s="56" t="s">
        <v>3113</v>
      </c>
      <c r="R244" s="56" t="s">
        <v>3113</v>
      </c>
      <c r="S244" s="56" t="s">
        <v>3113</v>
      </c>
      <c r="T244" s="56" t="s">
        <v>3113</v>
      </c>
      <c r="U244" s="56" t="s">
        <v>3113</v>
      </c>
      <c r="V244" s="12" t="s">
        <v>2291</v>
      </c>
      <c r="W244" s="56" t="s">
        <v>3113</v>
      </c>
      <c r="X244" s="55">
        <v>168360</v>
      </c>
      <c r="Y244" s="56" t="s">
        <v>3113</v>
      </c>
      <c r="Z244" s="56" t="s">
        <v>3113</v>
      </c>
      <c r="AA244" s="56" t="s">
        <v>3113</v>
      </c>
      <c r="AB244" s="56" t="s">
        <v>3113</v>
      </c>
      <c r="AC244" s="56" t="s">
        <v>3113</v>
      </c>
      <c r="AD244" s="55">
        <v>168360</v>
      </c>
      <c r="AE244" s="56" t="s">
        <v>3113</v>
      </c>
      <c r="AF244" s="56" t="s">
        <v>3113</v>
      </c>
      <c r="AG244" s="56" t="s">
        <v>3113</v>
      </c>
      <c r="AH244" s="56" t="s">
        <v>3113</v>
      </c>
      <c r="AI244" s="56" t="s">
        <v>3113</v>
      </c>
      <c r="AJ244" s="56" t="s">
        <v>1136</v>
      </c>
      <c r="AK244" s="56" t="s">
        <v>3113</v>
      </c>
    </row>
    <row r="245" spans="1:37" ht="94.5" customHeight="1">
      <c r="A245" s="10">
        <v>240</v>
      </c>
      <c r="B245" s="11" t="s">
        <v>3482</v>
      </c>
      <c r="C245" s="31" t="s">
        <v>3879</v>
      </c>
      <c r="D245" s="31" t="s">
        <v>4228</v>
      </c>
      <c r="E245" s="12" t="s">
        <v>1727</v>
      </c>
      <c r="F245" s="39" t="s">
        <v>1639</v>
      </c>
      <c r="G245" s="39" t="s">
        <v>3462</v>
      </c>
      <c r="H245" s="10" t="s">
        <v>3113</v>
      </c>
      <c r="I245" s="12" t="s">
        <v>4353</v>
      </c>
      <c r="J245" s="12"/>
      <c r="K245" s="12" t="s">
        <v>2219</v>
      </c>
      <c r="L245" s="55">
        <v>240000</v>
      </c>
      <c r="M245" s="10">
        <v>1</v>
      </c>
      <c r="N245" s="55">
        <v>292800</v>
      </c>
      <c r="O245" s="12" t="s">
        <v>1728</v>
      </c>
      <c r="P245" s="56" t="s">
        <v>3113</v>
      </c>
      <c r="Q245" s="56" t="s">
        <v>3113</v>
      </c>
      <c r="R245" s="56" t="s">
        <v>3113</v>
      </c>
      <c r="S245" s="56" t="s">
        <v>3113</v>
      </c>
      <c r="T245" s="56" t="s">
        <v>3113</v>
      </c>
      <c r="U245" s="56" t="s">
        <v>3113</v>
      </c>
      <c r="V245" s="12" t="s">
        <v>1729</v>
      </c>
      <c r="W245" s="56" t="s">
        <v>3113</v>
      </c>
      <c r="X245" s="55">
        <v>292800</v>
      </c>
      <c r="Y245" s="56" t="s">
        <v>3113</v>
      </c>
      <c r="Z245" s="56" t="s">
        <v>3113</v>
      </c>
      <c r="AA245" s="56" t="s">
        <v>3113</v>
      </c>
      <c r="AB245" s="56" t="s">
        <v>3113</v>
      </c>
      <c r="AC245" s="56" t="s">
        <v>3113</v>
      </c>
      <c r="AD245" s="55">
        <v>292800</v>
      </c>
      <c r="AE245" s="56" t="s">
        <v>3113</v>
      </c>
      <c r="AF245" s="56" t="s">
        <v>3113</v>
      </c>
      <c r="AG245" s="56" t="s">
        <v>3113</v>
      </c>
      <c r="AH245" s="56" t="s">
        <v>3113</v>
      </c>
      <c r="AI245" s="56" t="s">
        <v>3113</v>
      </c>
      <c r="AJ245" s="56" t="s">
        <v>3113</v>
      </c>
      <c r="AK245" s="56" t="s">
        <v>3113</v>
      </c>
    </row>
    <row r="246" spans="1:37" ht="63" customHeight="1">
      <c r="A246" s="10">
        <v>241</v>
      </c>
      <c r="B246" s="11" t="s">
        <v>3482</v>
      </c>
      <c r="C246" s="31" t="s">
        <v>3880</v>
      </c>
      <c r="D246" s="36" t="s">
        <v>4229</v>
      </c>
      <c r="E246" s="12" t="s">
        <v>1727</v>
      </c>
      <c r="F246" s="39" t="s">
        <v>1639</v>
      </c>
      <c r="G246" s="39" t="s">
        <v>1642</v>
      </c>
      <c r="H246" s="12"/>
      <c r="I246" s="12" t="s">
        <v>3224</v>
      </c>
      <c r="J246" s="12" t="s">
        <v>1730</v>
      </c>
      <c r="K246" s="12" t="s">
        <v>2250</v>
      </c>
      <c r="L246" s="55">
        <v>202125</v>
      </c>
      <c r="M246" s="10">
        <v>1</v>
      </c>
      <c r="N246" s="55">
        <v>244000</v>
      </c>
      <c r="O246" s="12" t="s">
        <v>1731</v>
      </c>
      <c r="P246" s="56" t="s">
        <v>3113</v>
      </c>
      <c r="Q246" s="56" t="s">
        <v>3113</v>
      </c>
      <c r="R246" s="56" t="s">
        <v>3113</v>
      </c>
      <c r="S246" s="56" t="s">
        <v>3113</v>
      </c>
      <c r="T246" s="56" t="s">
        <v>3113</v>
      </c>
      <c r="U246" s="56" t="s">
        <v>3113</v>
      </c>
      <c r="V246" s="12" t="s">
        <v>2394</v>
      </c>
      <c r="W246" s="56" t="s">
        <v>3113</v>
      </c>
      <c r="X246" s="55">
        <v>244000</v>
      </c>
      <c r="Y246" s="56" t="s">
        <v>3113</v>
      </c>
      <c r="Z246" s="56" t="s">
        <v>3113</v>
      </c>
      <c r="AA246" s="56" t="s">
        <v>3113</v>
      </c>
      <c r="AB246" s="56" t="s">
        <v>3113</v>
      </c>
      <c r="AC246" s="56" t="s">
        <v>3113</v>
      </c>
      <c r="AD246" s="55">
        <v>244000</v>
      </c>
      <c r="AE246" s="56" t="s">
        <v>3113</v>
      </c>
      <c r="AF246" s="56" t="s">
        <v>3113</v>
      </c>
      <c r="AG246" s="56" t="s">
        <v>3113</v>
      </c>
      <c r="AH246" s="56" t="s">
        <v>3113</v>
      </c>
      <c r="AI246" s="56" t="s">
        <v>3113</v>
      </c>
      <c r="AJ246" s="56" t="s">
        <v>1141</v>
      </c>
      <c r="AK246" s="56" t="s">
        <v>3113</v>
      </c>
    </row>
    <row r="247" spans="1:37" ht="61.5" customHeight="1">
      <c r="A247" s="59">
        <v>242</v>
      </c>
      <c r="B247" s="11" t="s">
        <v>3482</v>
      </c>
      <c r="C247" s="35" t="s">
        <v>3881</v>
      </c>
      <c r="D247" s="40" t="s">
        <v>4230</v>
      </c>
      <c r="E247" s="12" t="s">
        <v>3157</v>
      </c>
      <c r="F247" s="34" t="s">
        <v>1639</v>
      </c>
      <c r="G247" s="34" t="s">
        <v>1642</v>
      </c>
      <c r="H247" s="12"/>
      <c r="I247" s="12" t="s">
        <v>1729</v>
      </c>
      <c r="J247" s="12" t="s">
        <v>1732</v>
      </c>
      <c r="K247" s="12" t="s">
        <v>2400</v>
      </c>
      <c r="L247" s="55">
        <v>240000</v>
      </c>
      <c r="M247" s="10">
        <v>1</v>
      </c>
      <c r="N247" s="55">
        <v>292617</v>
      </c>
      <c r="O247" s="12" t="s">
        <v>1176</v>
      </c>
      <c r="P247" s="56" t="s">
        <v>3113</v>
      </c>
      <c r="Q247" s="56" t="s">
        <v>3113</v>
      </c>
      <c r="R247" s="56" t="s">
        <v>3113</v>
      </c>
      <c r="S247" s="56" t="s">
        <v>3113</v>
      </c>
      <c r="T247" s="56" t="s">
        <v>3113</v>
      </c>
      <c r="U247" s="56" t="s">
        <v>3113</v>
      </c>
      <c r="V247" s="12" t="s">
        <v>1177</v>
      </c>
      <c r="W247" s="56" t="s">
        <v>3113</v>
      </c>
      <c r="X247" s="55">
        <v>292617</v>
      </c>
      <c r="Y247" s="56" t="s">
        <v>3113</v>
      </c>
      <c r="Z247" s="56" t="s">
        <v>3113</v>
      </c>
      <c r="AA247" s="56" t="s">
        <v>3113</v>
      </c>
      <c r="AB247" s="56" t="s">
        <v>3113</v>
      </c>
      <c r="AC247" s="56" t="s">
        <v>3113</v>
      </c>
      <c r="AD247" s="55">
        <v>292617</v>
      </c>
      <c r="AE247" s="56" t="s">
        <v>3113</v>
      </c>
      <c r="AF247" s="56" t="s">
        <v>3113</v>
      </c>
      <c r="AG247" s="56" t="s">
        <v>3113</v>
      </c>
      <c r="AH247" s="56" t="s">
        <v>3113</v>
      </c>
      <c r="AI247" s="56" t="s">
        <v>3113</v>
      </c>
      <c r="AJ247" s="56" t="s">
        <v>1141</v>
      </c>
      <c r="AK247" s="56" t="s">
        <v>3113</v>
      </c>
    </row>
    <row r="248" spans="1:37" ht="48">
      <c r="A248" s="10">
        <v>243</v>
      </c>
      <c r="B248" s="11" t="s">
        <v>1635</v>
      </c>
      <c r="C248" s="31" t="s">
        <v>3882</v>
      </c>
      <c r="D248" s="36" t="s">
        <v>4231</v>
      </c>
      <c r="E248" s="12" t="s">
        <v>3023</v>
      </c>
      <c r="F248" s="39" t="s">
        <v>1640</v>
      </c>
      <c r="G248" s="39" t="s">
        <v>3462</v>
      </c>
      <c r="H248" s="10" t="s">
        <v>3113</v>
      </c>
      <c r="I248" s="12" t="s">
        <v>2877</v>
      </c>
      <c r="J248" s="12"/>
      <c r="K248" s="12" t="s">
        <v>2291</v>
      </c>
      <c r="L248" s="55">
        <v>299229.26</v>
      </c>
      <c r="M248" s="10">
        <v>1</v>
      </c>
      <c r="N248" s="55">
        <v>385017.4</v>
      </c>
      <c r="O248" s="12" t="s">
        <v>3342</v>
      </c>
      <c r="P248" s="56" t="s">
        <v>3113</v>
      </c>
      <c r="Q248" s="56" t="s">
        <v>3113</v>
      </c>
      <c r="R248" s="56" t="s">
        <v>3113</v>
      </c>
      <c r="S248" s="56" t="s">
        <v>3113</v>
      </c>
      <c r="T248" s="56" t="s">
        <v>3113</v>
      </c>
      <c r="U248" s="56" t="s">
        <v>3113</v>
      </c>
      <c r="V248" s="12" t="s">
        <v>3185</v>
      </c>
      <c r="W248" s="56" t="s">
        <v>3113</v>
      </c>
      <c r="X248" s="55">
        <v>385017.4</v>
      </c>
      <c r="Y248" s="56" t="s">
        <v>3113</v>
      </c>
      <c r="Z248" s="56" t="s">
        <v>3113</v>
      </c>
      <c r="AA248" s="56" t="s">
        <v>3113</v>
      </c>
      <c r="AB248" s="56" t="s">
        <v>3113</v>
      </c>
      <c r="AC248" s="56" t="s">
        <v>3113</v>
      </c>
      <c r="AD248" s="55">
        <v>385017.4</v>
      </c>
      <c r="AE248" s="56" t="s">
        <v>3113</v>
      </c>
      <c r="AF248" s="56" t="s">
        <v>3113</v>
      </c>
      <c r="AG248" s="56" t="s">
        <v>3113</v>
      </c>
      <c r="AH248" s="56" t="s">
        <v>3113</v>
      </c>
      <c r="AI248" s="56" t="s">
        <v>3113</v>
      </c>
      <c r="AJ248" s="56" t="s">
        <v>1136</v>
      </c>
      <c r="AK248" s="56" t="s">
        <v>3113</v>
      </c>
    </row>
    <row r="249" spans="1:37" ht="228.75" customHeight="1">
      <c r="A249" s="10">
        <v>244</v>
      </c>
      <c r="B249" s="11" t="s">
        <v>3482</v>
      </c>
      <c r="C249" s="31" t="s">
        <v>3883</v>
      </c>
      <c r="D249" s="36" t="s">
        <v>4232</v>
      </c>
      <c r="E249" s="12" t="s">
        <v>4849</v>
      </c>
      <c r="F249" s="39" t="s">
        <v>1639</v>
      </c>
      <c r="G249" s="39" t="s">
        <v>1642</v>
      </c>
      <c r="H249" s="12"/>
      <c r="I249" s="12" t="s">
        <v>4885</v>
      </c>
      <c r="J249" s="12" t="s">
        <v>3761</v>
      </c>
      <c r="K249" s="12" t="s">
        <v>3762</v>
      </c>
      <c r="L249" s="55">
        <v>1327868.68</v>
      </c>
      <c r="M249" s="10" t="s">
        <v>3113</v>
      </c>
      <c r="N249" s="10" t="s">
        <v>3113</v>
      </c>
      <c r="O249" s="12" t="s">
        <v>3127</v>
      </c>
      <c r="P249" s="10" t="s">
        <v>3113</v>
      </c>
      <c r="Q249" s="10" t="s">
        <v>3113</v>
      </c>
      <c r="R249" s="10" t="s">
        <v>3113</v>
      </c>
      <c r="S249" s="10" t="s">
        <v>3113</v>
      </c>
      <c r="T249" s="10" t="s">
        <v>3113</v>
      </c>
      <c r="U249" s="10" t="s">
        <v>3113</v>
      </c>
      <c r="V249" s="12" t="s">
        <v>3127</v>
      </c>
      <c r="W249" s="10" t="s">
        <v>3113</v>
      </c>
      <c r="X249" s="10" t="s">
        <v>3113</v>
      </c>
      <c r="Y249" s="10" t="s">
        <v>3113</v>
      </c>
      <c r="Z249" s="10" t="s">
        <v>3113</v>
      </c>
      <c r="AA249" s="10" t="s">
        <v>3113</v>
      </c>
      <c r="AB249" s="10" t="s">
        <v>3113</v>
      </c>
      <c r="AC249" s="10" t="s">
        <v>3113</v>
      </c>
      <c r="AD249" s="10" t="s">
        <v>3113</v>
      </c>
      <c r="AE249" s="10" t="s">
        <v>3113</v>
      </c>
      <c r="AF249" s="10" t="s">
        <v>3113</v>
      </c>
      <c r="AG249" s="10" t="s">
        <v>3113</v>
      </c>
      <c r="AH249" s="10" t="s">
        <v>3113</v>
      </c>
      <c r="AI249" s="10" t="s">
        <v>3113</v>
      </c>
      <c r="AJ249" s="10" t="s">
        <v>3113</v>
      </c>
      <c r="AK249" s="10" t="s">
        <v>3113</v>
      </c>
    </row>
    <row r="250" spans="1:37" ht="72">
      <c r="A250" s="10">
        <v>245</v>
      </c>
      <c r="B250" s="11" t="s">
        <v>3482</v>
      </c>
      <c r="C250" s="8" t="s">
        <v>3884</v>
      </c>
      <c r="D250" s="41" t="s">
        <v>4233</v>
      </c>
      <c r="E250" s="12" t="s">
        <v>3157</v>
      </c>
      <c r="F250" s="34" t="s">
        <v>1640</v>
      </c>
      <c r="G250" s="34" t="s">
        <v>1642</v>
      </c>
      <c r="H250" s="12"/>
      <c r="I250" s="12" t="s">
        <v>3419</v>
      </c>
      <c r="J250" s="12" t="s">
        <v>3763</v>
      </c>
      <c r="K250" s="12" t="s">
        <v>2400</v>
      </c>
      <c r="L250" s="55">
        <v>240000</v>
      </c>
      <c r="M250" s="10">
        <v>1</v>
      </c>
      <c r="N250" s="55">
        <v>292068</v>
      </c>
      <c r="O250" s="12" t="s">
        <v>3764</v>
      </c>
      <c r="P250" s="10" t="s">
        <v>3113</v>
      </c>
      <c r="Q250" s="10" t="s">
        <v>3113</v>
      </c>
      <c r="R250" s="10" t="s">
        <v>3113</v>
      </c>
      <c r="S250" s="10" t="s">
        <v>3113</v>
      </c>
      <c r="T250" s="10" t="s">
        <v>3113</v>
      </c>
      <c r="U250" s="10" t="s">
        <v>3113</v>
      </c>
      <c r="V250" s="12" t="s">
        <v>2291</v>
      </c>
      <c r="W250" s="10" t="s">
        <v>3113</v>
      </c>
      <c r="X250" s="55">
        <v>292068</v>
      </c>
      <c r="Y250" s="10" t="s">
        <v>3113</v>
      </c>
      <c r="Z250" s="10" t="s">
        <v>3113</v>
      </c>
      <c r="AA250" s="10" t="s">
        <v>3113</v>
      </c>
      <c r="AB250" s="10" t="s">
        <v>3113</v>
      </c>
      <c r="AC250" s="10" t="s">
        <v>3113</v>
      </c>
      <c r="AD250" s="55">
        <v>292068</v>
      </c>
      <c r="AE250" s="10" t="s">
        <v>3113</v>
      </c>
      <c r="AF250" s="10" t="s">
        <v>3113</v>
      </c>
      <c r="AG250" s="10" t="s">
        <v>3113</v>
      </c>
      <c r="AH250" s="10" t="s">
        <v>3113</v>
      </c>
      <c r="AI250" s="10" t="s">
        <v>3113</v>
      </c>
      <c r="AJ250" s="10" t="s">
        <v>1141</v>
      </c>
      <c r="AK250" s="10" t="s">
        <v>3113</v>
      </c>
    </row>
    <row r="251" spans="1:37" ht="72.75" customHeight="1">
      <c r="A251" s="10">
        <v>246</v>
      </c>
      <c r="B251" s="11" t="s">
        <v>3482</v>
      </c>
      <c r="C251" s="12" t="s">
        <v>4234</v>
      </c>
      <c r="D251" s="4" t="s">
        <v>4235</v>
      </c>
      <c r="E251" s="12" t="s">
        <v>3128</v>
      </c>
      <c r="F251" s="10" t="s">
        <v>1640</v>
      </c>
      <c r="G251" s="10" t="s">
        <v>3100</v>
      </c>
      <c r="H251" s="10" t="s">
        <v>3113</v>
      </c>
      <c r="I251" s="12" t="s">
        <v>1655</v>
      </c>
      <c r="J251" s="12"/>
      <c r="K251" s="12" t="s">
        <v>3765</v>
      </c>
      <c r="L251" s="55">
        <v>81147.53</v>
      </c>
      <c r="M251" s="10">
        <v>2</v>
      </c>
      <c r="N251" s="10" t="s">
        <v>3113</v>
      </c>
      <c r="O251" s="12" t="s">
        <v>2401</v>
      </c>
      <c r="P251" s="10" t="s">
        <v>3113</v>
      </c>
      <c r="Q251" s="10" t="s">
        <v>3113</v>
      </c>
      <c r="R251" s="10" t="s">
        <v>3113</v>
      </c>
      <c r="S251" s="10" t="s">
        <v>3113</v>
      </c>
      <c r="T251" s="10" t="s">
        <v>3113</v>
      </c>
      <c r="U251" s="10" t="s">
        <v>3113</v>
      </c>
      <c r="V251" s="12" t="s">
        <v>2401</v>
      </c>
      <c r="W251" s="10" t="s">
        <v>3113</v>
      </c>
      <c r="X251" s="10" t="s">
        <v>3113</v>
      </c>
      <c r="Y251" s="10" t="s">
        <v>3113</v>
      </c>
      <c r="Z251" s="10" t="s">
        <v>3113</v>
      </c>
      <c r="AA251" s="10" t="s">
        <v>3113</v>
      </c>
      <c r="AB251" s="10" t="s">
        <v>3113</v>
      </c>
      <c r="AC251" s="10" t="s">
        <v>3113</v>
      </c>
      <c r="AD251" s="10" t="s">
        <v>3113</v>
      </c>
      <c r="AE251" s="10" t="s">
        <v>3113</v>
      </c>
      <c r="AF251" s="10" t="s">
        <v>3113</v>
      </c>
      <c r="AG251" s="10" t="s">
        <v>3113</v>
      </c>
      <c r="AH251" s="10" t="s">
        <v>3113</v>
      </c>
      <c r="AI251" s="10" t="s">
        <v>3113</v>
      </c>
      <c r="AJ251" s="10" t="s">
        <v>3113</v>
      </c>
      <c r="AK251" s="10" t="s">
        <v>3113</v>
      </c>
    </row>
    <row r="252" spans="1:37" ht="61.5" customHeight="1">
      <c r="A252" s="10">
        <v>247</v>
      </c>
      <c r="B252" s="11" t="s">
        <v>1635</v>
      </c>
      <c r="C252" s="12" t="s">
        <v>4236</v>
      </c>
      <c r="D252" s="2" t="s">
        <v>4830</v>
      </c>
      <c r="E252" s="12" t="s">
        <v>3766</v>
      </c>
      <c r="F252" s="10" t="s">
        <v>1640</v>
      </c>
      <c r="G252" s="10" t="s">
        <v>1642</v>
      </c>
      <c r="H252" s="12"/>
      <c r="I252" s="12" t="s">
        <v>3419</v>
      </c>
      <c r="J252" s="12" t="s">
        <v>3763</v>
      </c>
      <c r="K252" s="12" t="s">
        <v>2250</v>
      </c>
      <c r="L252" s="55">
        <v>122850</v>
      </c>
      <c r="M252" s="10">
        <v>1</v>
      </c>
      <c r="N252" s="55">
        <v>128100</v>
      </c>
      <c r="O252" s="12" t="s">
        <v>3767</v>
      </c>
      <c r="P252" s="10" t="s">
        <v>3113</v>
      </c>
      <c r="Q252" s="10" t="s">
        <v>3113</v>
      </c>
      <c r="R252" s="10" t="s">
        <v>3113</v>
      </c>
      <c r="S252" s="10" t="s">
        <v>3113</v>
      </c>
      <c r="T252" s="10" t="s">
        <v>3113</v>
      </c>
      <c r="U252" s="10" t="s">
        <v>3113</v>
      </c>
      <c r="V252" s="12" t="s">
        <v>2291</v>
      </c>
      <c r="W252" s="10" t="s">
        <v>3113</v>
      </c>
      <c r="X252" s="55">
        <v>128100</v>
      </c>
      <c r="Y252" s="10" t="s">
        <v>3113</v>
      </c>
      <c r="Z252" s="10" t="s">
        <v>3113</v>
      </c>
      <c r="AA252" s="10" t="s">
        <v>3113</v>
      </c>
      <c r="AB252" s="10" t="s">
        <v>3113</v>
      </c>
      <c r="AC252" s="10" t="s">
        <v>3113</v>
      </c>
      <c r="AD252" s="55">
        <v>128100</v>
      </c>
      <c r="AE252" s="10" t="s">
        <v>3113</v>
      </c>
      <c r="AF252" s="10" t="s">
        <v>3113</v>
      </c>
      <c r="AG252" s="10" t="s">
        <v>3113</v>
      </c>
      <c r="AH252" s="10" t="s">
        <v>3113</v>
      </c>
      <c r="AI252" s="10" t="s">
        <v>3113</v>
      </c>
      <c r="AJ252" s="10" t="s">
        <v>1136</v>
      </c>
      <c r="AK252" s="10" t="s">
        <v>3113</v>
      </c>
    </row>
    <row r="253" spans="1:37" ht="39" customHeight="1">
      <c r="A253" s="10">
        <v>248</v>
      </c>
      <c r="B253" s="11" t="s">
        <v>1635</v>
      </c>
      <c r="C253" s="12" t="s">
        <v>4237</v>
      </c>
      <c r="D253" s="2" t="s">
        <v>4238</v>
      </c>
      <c r="E253" s="12" t="s">
        <v>1793</v>
      </c>
      <c r="F253" s="10" t="s">
        <v>1639</v>
      </c>
      <c r="G253" s="10" t="s">
        <v>3462</v>
      </c>
      <c r="H253" s="10" t="s">
        <v>3113</v>
      </c>
      <c r="I253" s="12" t="s">
        <v>2873</v>
      </c>
      <c r="J253" s="12"/>
      <c r="K253" s="12" t="s">
        <v>2291</v>
      </c>
      <c r="L253" s="55">
        <v>48218.28</v>
      </c>
      <c r="M253" s="10">
        <v>1</v>
      </c>
      <c r="N253" s="55">
        <v>58771.74</v>
      </c>
      <c r="O253" s="12" t="s">
        <v>3768</v>
      </c>
      <c r="P253" s="10" t="s">
        <v>3113</v>
      </c>
      <c r="Q253" s="10" t="s">
        <v>3113</v>
      </c>
      <c r="R253" s="10" t="s">
        <v>3113</v>
      </c>
      <c r="S253" s="10" t="s">
        <v>3113</v>
      </c>
      <c r="T253" s="10" t="s">
        <v>3113</v>
      </c>
      <c r="U253" s="10" t="s">
        <v>3113</v>
      </c>
      <c r="V253" s="12" t="s">
        <v>3224</v>
      </c>
      <c r="W253" s="10" t="s">
        <v>3113</v>
      </c>
      <c r="X253" s="55">
        <v>58771.74</v>
      </c>
      <c r="Y253" s="10" t="s">
        <v>3113</v>
      </c>
      <c r="Z253" s="10" t="s">
        <v>3113</v>
      </c>
      <c r="AA253" s="10" t="s">
        <v>3113</v>
      </c>
      <c r="AB253" s="10" t="s">
        <v>3113</v>
      </c>
      <c r="AC253" s="10" t="s">
        <v>3113</v>
      </c>
      <c r="AD253" s="55">
        <v>58771.74</v>
      </c>
      <c r="AE253" s="10" t="s">
        <v>3113</v>
      </c>
      <c r="AF253" s="10" t="s">
        <v>3113</v>
      </c>
      <c r="AG253" s="10" t="s">
        <v>3113</v>
      </c>
      <c r="AH253" s="10" t="s">
        <v>3113</v>
      </c>
      <c r="AI253" s="10" t="s">
        <v>3113</v>
      </c>
      <c r="AJ253" s="10" t="s">
        <v>1136</v>
      </c>
      <c r="AK253" s="10" t="s">
        <v>3113</v>
      </c>
    </row>
    <row r="254" spans="1:37" ht="72">
      <c r="A254" s="10">
        <v>249</v>
      </c>
      <c r="B254" s="11" t="s">
        <v>1635</v>
      </c>
      <c r="C254" s="31" t="s">
        <v>4239</v>
      </c>
      <c r="D254" s="36" t="s">
        <v>4251</v>
      </c>
      <c r="E254" s="12" t="s">
        <v>3769</v>
      </c>
      <c r="F254" s="10" t="s">
        <v>1640</v>
      </c>
      <c r="G254" s="10" t="s">
        <v>1642</v>
      </c>
      <c r="H254" s="12"/>
      <c r="I254" s="12" t="s">
        <v>2877</v>
      </c>
      <c r="J254" s="12" t="s">
        <v>3770</v>
      </c>
      <c r="K254" s="12" t="s">
        <v>3771</v>
      </c>
      <c r="L254" s="55">
        <v>73000</v>
      </c>
      <c r="M254" s="10">
        <v>1</v>
      </c>
      <c r="N254" s="55">
        <v>54932.79</v>
      </c>
      <c r="O254" s="12" t="s">
        <v>3772</v>
      </c>
      <c r="P254" s="10" t="s">
        <v>3113</v>
      </c>
      <c r="Q254" s="10" t="s">
        <v>3113</v>
      </c>
      <c r="R254" s="10" t="s">
        <v>3113</v>
      </c>
      <c r="S254" s="10" t="s">
        <v>3113</v>
      </c>
      <c r="T254" s="10" t="s">
        <v>3113</v>
      </c>
      <c r="U254" s="10" t="s">
        <v>3113</v>
      </c>
      <c r="V254" s="12" t="s">
        <v>3216</v>
      </c>
      <c r="W254" s="10" t="s">
        <v>3113</v>
      </c>
      <c r="X254" s="55">
        <v>54932.79</v>
      </c>
      <c r="Y254" s="10" t="s">
        <v>3113</v>
      </c>
      <c r="Z254" s="10" t="s">
        <v>3113</v>
      </c>
      <c r="AA254" s="10" t="s">
        <v>3113</v>
      </c>
      <c r="AB254" s="10" t="s">
        <v>3113</v>
      </c>
      <c r="AC254" s="10" t="s">
        <v>3113</v>
      </c>
      <c r="AD254" s="55">
        <v>54932.79</v>
      </c>
      <c r="AE254" s="10" t="s">
        <v>3113</v>
      </c>
      <c r="AF254" s="10" t="s">
        <v>3113</v>
      </c>
      <c r="AG254" s="10" t="s">
        <v>3113</v>
      </c>
      <c r="AH254" s="10" t="s">
        <v>3113</v>
      </c>
      <c r="AI254" s="10" t="s">
        <v>3113</v>
      </c>
      <c r="AJ254" s="10" t="s">
        <v>3118</v>
      </c>
      <c r="AK254" s="10">
        <v>82.4</v>
      </c>
    </row>
    <row r="255" spans="1:37" ht="114.75" customHeight="1">
      <c r="A255" s="10">
        <v>250</v>
      </c>
      <c r="B255" s="11" t="s">
        <v>3482</v>
      </c>
      <c r="C255" s="31" t="s">
        <v>4240</v>
      </c>
      <c r="D255" s="36" t="s">
        <v>4252</v>
      </c>
      <c r="E255" s="12" t="s">
        <v>3773</v>
      </c>
      <c r="F255" s="10" t="s">
        <v>1640</v>
      </c>
      <c r="G255" s="10" t="s">
        <v>3462</v>
      </c>
      <c r="H255" s="10" t="s">
        <v>3113</v>
      </c>
      <c r="I255" s="12" t="s">
        <v>4211</v>
      </c>
      <c r="J255" s="12"/>
      <c r="K255" s="12" t="s">
        <v>3762</v>
      </c>
      <c r="L255" s="55">
        <v>679639.83</v>
      </c>
      <c r="M255" s="10">
        <v>1</v>
      </c>
      <c r="N255" s="55" t="s">
        <v>3774</v>
      </c>
      <c r="O255" s="12" t="s">
        <v>3775</v>
      </c>
      <c r="P255" s="10" t="s">
        <v>3113</v>
      </c>
      <c r="Q255" s="10" t="s">
        <v>3113</v>
      </c>
      <c r="R255" s="10" t="s">
        <v>3113</v>
      </c>
      <c r="S255" s="10" t="s">
        <v>3113</v>
      </c>
      <c r="T255" s="10" t="s">
        <v>3113</v>
      </c>
      <c r="U255" s="10" t="s">
        <v>3113</v>
      </c>
      <c r="V255" s="12" t="s">
        <v>4211</v>
      </c>
      <c r="W255" s="10" t="s">
        <v>3113</v>
      </c>
      <c r="X255" s="55" t="s">
        <v>3776</v>
      </c>
      <c r="Y255" s="10" t="s">
        <v>3113</v>
      </c>
      <c r="Z255" s="10" t="s">
        <v>3113</v>
      </c>
      <c r="AA255" s="10" t="s">
        <v>3113</v>
      </c>
      <c r="AB255" s="10" t="s">
        <v>3113</v>
      </c>
      <c r="AC255" s="10" t="s">
        <v>3113</v>
      </c>
      <c r="AD255" s="10" t="s">
        <v>3113</v>
      </c>
      <c r="AE255" s="55" t="s">
        <v>3776</v>
      </c>
      <c r="AF255" s="10" t="s">
        <v>3113</v>
      </c>
      <c r="AG255" s="10" t="s">
        <v>3113</v>
      </c>
      <c r="AH255" s="10" t="s">
        <v>3113</v>
      </c>
      <c r="AI255" s="10" t="s">
        <v>3113</v>
      </c>
      <c r="AJ255" s="10" t="s">
        <v>1141</v>
      </c>
      <c r="AK255" s="10" t="s">
        <v>3113</v>
      </c>
    </row>
    <row r="256" spans="1:37" ht="72">
      <c r="A256" s="10">
        <v>251</v>
      </c>
      <c r="B256" s="11" t="s">
        <v>3482</v>
      </c>
      <c r="C256" s="31" t="s">
        <v>4241</v>
      </c>
      <c r="D256" s="36" t="s">
        <v>4253</v>
      </c>
      <c r="E256" s="12" t="s">
        <v>3773</v>
      </c>
      <c r="F256" s="10" t="s">
        <v>1640</v>
      </c>
      <c r="G256" s="10" t="s">
        <v>3462</v>
      </c>
      <c r="H256" s="10" t="s">
        <v>3113</v>
      </c>
      <c r="I256" s="12" t="s">
        <v>4211</v>
      </c>
      <c r="J256" s="12"/>
      <c r="K256" s="12" t="s">
        <v>3762</v>
      </c>
      <c r="L256" s="55">
        <v>806697.21</v>
      </c>
      <c r="M256" s="10">
        <v>1</v>
      </c>
      <c r="N256" s="55" t="s">
        <v>3777</v>
      </c>
      <c r="O256" s="12" t="s">
        <v>3778</v>
      </c>
      <c r="P256" s="10" t="s">
        <v>3113</v>
      </c>
      <c r="Q256" s="10" t="s">
        <v>3113</v>
      </c>
      <c r="R256" s="10" t="s">
        <v>3113</v>
      </c>
      <c r="S256" s="10" t="s">
        <v>3113</v>
      </c>
      <c r="T256" s="10" t="s">
        <v>3113</v>
      </c>
      <c r="U256" s="10" t="s">
        <v>3113</v>
      </c>
      <c r="V256" s="12" t="s">
        <v>4211</v>
      </c>
      <c r="W256" s="10" t="s">
        <v>3113</v>
      </c>
      <c r="X256" s="55" t="s">
        <v>3777</v>
      </c>
      <c r="Y256" s="10" t="s">
        <v>3113</v>
      </c>
      <c r="Z256" s="10" t="s">
        <v>3113</v>
      </c>
      <c r="AA256" s="10" t="s">
        <v>3113</v>
      </c>
      <c r="AB256" s="10" t="s">
        <v>3113</v>
      </c>
      <c r="AC256" s="10" t="s">
        <v>3113</v>
      </c>
      <c r="AD256" s="10" t="s">
        <v>3113</v>
      </c>
      <c r="AE256" s="55" t="s">
        <v>3777</v>
      </c>
      <c r="AF256" s="10" t="s">
        <v>3113</v>
      </c>
      <c r="AG256" s="10" t="s">
        <v>3113</v>
      </c>
      <c r="AH256" s="10" t="s">
        <v>3113</v>
      </c>
      <c r="AI256" s="10" t="s">
        <v>3113</v>
      </c>
      <c r="AJ256" s="10" t="s">
        <v>1141</v>
      </c>
      <c r="AK256" s="10" t="s">
        <v>3113</v>
      </c>
    </row>
    <row r="257" spans="1:37" ht="72">
      <c r="A257" s="10">
        <v>252</v>
      </c>
      <c r="B257" s="11" t="s">
        <v>3482</v>
      </c>
      <c r="C257" s="31" t="s">
        <v>4242</v>
      </c>
      <c r="D257" s="36" t="s">
        <v>4254</v>
      </c>
      <c r="E257" s="12" t="s">
        <v>3773</v>
      </c>
      <c r="F257" s="10" t="s">
        <v>1640</v>
      </c>
      <c r="G257" s="10" t="s">
        <v>3462</v>
      </c>
      <c r="H257" s="10" t="s">
        <v>3113</v>
      </c>
      <c r="I257" s="12" t="s">
        <v>4211</v>
      </c>
      <c r="J257" s="12"/>
      <c r="K257" s="12" t="s">
        <v>3762</v>
      </c>
      <c r="L257" s="55">
        <v>392596.26</v>
      </c>
      <c r="M257" s="10">
        <v>1</v>
      </c>
      <c r="N257" s="55" t="s">
        <v>3780</v>
      </c>
      <c r="O257" s="12" t="s">
        <v>3779</v>
      </c>
      <c r="P257" s="10" t="s">
        <v>3113</v>
      </c>
      <c r="Q257" s="10" t="s">
        <v>3113</v>
      </c>
      <c r="R257" s="10" t="s">
        <v>3113</v>
      </c>
      <c r="S257" s="10" t="s">
        <v>3113</v>
      </c>
      <c r="T257" s="10" t="s">
        <v>3113</v>
      </c>
      <c r="U257" s="10" t="s">
        <v>3113</v>
      </c>
      <c r="V257" s="12" t="s">
        <v>4211</v>
      </c>
      <c r="W257" s="10" t="s">
        <v>3113</v>
      </c>
      <c r="X257" s="55" t="s">
        <v>3780</v>
      </c>
      <c r="Y257" s="10" t="s">
        <v>3113</v>
      </c>
      <c r="Z257" s="10" t="s">
        <v>3113</v>
      </c>
      <c r="AA257" s="10" t="s">
        <v>3113</v>
      </c>
      <c r="AB257" s="10" t="s">
        <v>3113</v>
      </c>
      <c r="AC257" s="10" t="s">
        <v>3113</v>
      </c>
      <c r="AD257" s="10" t="s">
        <v>3113</v>
      </c>
      <c r="AE257" s="55" t="s">
        <v>3780</v>
      </c>
      <c r="AF257" s="10" t="s">
        <v>3113</v>
      </c>
      <c r="AG257" s="10" t="s">
        <v>3113</v>
      </c>
      <c r="AH257" s="10" t="s">
        <v>3113</v>
      </c>
      <c r="AI257" s="10" t="s">
        <v>3113</v>
      </c>
      <c r="AJ257" s="10" t="s">
        <v>1141</v>
      </c>
      <c r="AK257" s="10" t="s">
        <v>3113</v>
      </c>
    </row>
    <row r="258" spans="1:37" ht="69.75" customHeight="1">
      <c r="A258" s="10">
        <v>253</v>
      </c>
      <c r="B258" s="11" t="s">
        <v>1635</v>
      </c>
      <c r="C258" s="35" t="s">
        <v>4243</v>
      </c>
      <c r="D258" s="4" t="s">
        <v>4255</v>
      </c>
      <c r="E258" s="12" t="s">
        <v>3781</v>
      </c>
      <c r="F258" s="10" t="s">
        <v>1639</v>
      </c>
      <c r="G258" s="10" t="s">
        <v>1642</v>
      </c>
      <c r="H258" s="12"/>
      <c r="I258" s="12" t="s">
        <v>3216</v>
      </c>
      <c r="J258" s="12" t="s">
        <v>3782</v>
      </c>
      <c r="K258" s="12" t="s">
        <v>3783</v>
      </c>
      <c r="L258" s="55">
        <v>54000</v>
      </c>
      <c r="M258" s="10">
        <v>5</v>
      </c>
      <c r="N258" s="55">
        <v>29426.4</v>
      </c>
      <c r="O258" s="12" t="s">
        <v>2909</v>
      </c>
      <c r="P258" s="55">
        <v>68515.2</v>
      </c>
      <c r="Q258" s="12" t="s">
        <v>3245</v>
      </c>
      <c r="R258" s="55">
        <v>34038</v>
      </c>
      <c r="S258" s="12" t="s">
        <v>3246</v>
      </c>
      <c r="T258" s="10" t="s">
        <v>3113</v>
      </c>
      <c r="U258" s="10" t="s">
        <v>3113</v>
      </c>
      <c r="V258" s="12" t="s">
        <v>2910</v>
      </c>
      <c r="W258" s="10" t="s">
        <v>3113</v>
      </c>
      <c r="X258" s="10" t="s">
        <v>3113</v>
      </c>
      <c r="Y258" s="55">
        <v>9808.8</v>
      </c>
      <c r="Z258" s="55">
        <v>9808.8</v>
      </c>
      <c r="AA258" s="55">
        <v>9808.8</v>
      </c>
      <c r="AB258" s="10" t="s">
        <v>3113</v>
      </c>
      <c r="AC258" s="10" t="s">
        <v>3113</v>
      </c>
      <c r="AD258" s="55">
        <v>29426.4</v>
      </c>
      <c r="AE258" s="10" t="s">
        <v>3113</v>
      </c>
      <c r="AF258" s="10" t="s">
        <v>3113</v>
      </c>
      <c r="AG258" s="10" t="s">
        <v>3113</v>
      </c>
      <c r="AH258" s="10" t="s">
        <v>3113</v>
      </c>
      <c r="AI258" s="10" t="s">
        <v>3113</v>
      </c>
      <c r="AJ258" s="10" t="s">
        <v>1136</v>
      </c>
      <c r="AK258" s="10" t="s">
        <v>3113</v>
      </c>
    </row>
    <row r="259" spans="1:37" ht="138.75" customHeight="1">
      <c r="A259" s="10">
        <v>254</v>
      </c>
      <c r="B259" s="11" t="s">
        <v>3482</v>
      </c>
      <c r="C259" s="31" t="s">
        <v>4244</v>
      </c>
      <c r="D259" s="36" t="s">
        <v>4256</v>
      </c>
      <c r="E259" s="12" t="s">
        <v>2911</v>
      </c>
      <c r="F259" s="10" t="s">
        <v>1640</v>
      </c>
      <c r="G259" s="10" t="s">
        <v>3462</v>
      </c>
      <c r="H259" s="10" t="s">
        <v>3113</v>
      </c>
      <c r="I259" s="12" t="s">
        <v>1655</v>
      </c>
      <c r="J259" s="12"/>
      <c r="K259" s="12" t="s">
        <v>3762</v>
      </c>
      <c r="L259" s="55">
        <v>1102348.33</v>
      </c>
      <c r="M259" s="10">
        <v>1</v>
      </c>
      <c r="N259" s="55" t="s">
        <v>2912</v>
      </c>
      <c r="O259" s="12" t="s">
        <v>2913</v>
      </c>
      <c r="P259" s="10" t="s">
        <v>3113</v>
      </c>
      <c r="Q259" s="10" t="s">
        <v>3113</v>
      </c>
      <c r="R259" s="10" t="s">
        <v>3113</v>
      </c>
      <c r="S259" s="10" t="s">
        <v>3113</v>
      </c>
      <c r="T259" s="10" t="s">
        <v>3113</v>
      </c>
      <c r="U259" s="10" t="s">
        <v>3113</v>
      </c>
      <c r="V259" s="12" t="s">
        <v>4211</v>
      </c>
      <c r="W259" s="10" t="s">
        <v>3113</v>
      </c>
      <c r="X259" s="10" t="s">
        <v>3113</v>
      </c>
      <c r="Y259" s="55" t="s">
        <v>2912</v>
      </c>
      <c r="Z259" s="10" t="s">
        <v>3113</v>
      </c>
      <c r="AA259" s="10" t="s">
        <v>3113</v>
      </c>
      <c r="AB259" s="10" t="s">
        <v>3113</v>
      </c>
      <c r="AC259" s="10" t="s">
        <v>3113</v>
      </c>
      <c r="AD259" s="10" t="s">
        <v>3113</v>
      </c>
      <c r="AE259" s="55" t="s">
        <v>2912</v>
      </c>
      <c r="AF259" s="10" t="s">
        <v>3113</v>
      </c>
      <c r="AG259" s="10" t="s">
        <v>3113</v>
      </c>
      <c r="AH259" s="10" t="s">
        <v>3113</v>
      </c>
      <c r="AI259" s="10" t="s">
        <v>3113</v>
      </c>
      <c r="AJ259" s="10" t="s">
        <v>1141</v>
      </c>
      <c r="AK259" s="10" t="s">
        <v>3113</v>
      </c>
    </row>
    <row r="260" spans="1:37" ht="117.75" customHeight="1">
      <c r="A260" s="10">
        <v>255</v>
      </c>
      <c r="B260" s="11" t="s">
        <v>3482</v>
      </c>
      <c r="C260" s="31" t="s">
        <v>4245</v>
      </c>
      <c r="D260" s="36" t="s">
        <v>4257</v>
      </c>
      <c r="E260" s="12" t="s">
        <v>2191</v>
      </c>
      <c r="F260" s="10" t="s">
        <v>1640</v>
      </c>
      <c r="G260" s="10" t="s">
        <v>3462</v>
      </c>
      <c r="H260" s="10" t="s">
        <v>3113</v>
      </c>
      <c r="I260" s="12" t="s">
        <v>1655</v>
      </c>
      <c r="J260" s="12"/>
      <c r="K260" s="12" t="s">
        <v>3762</v>
      </c>
      <c r="L260" s="55">
        <v>874507.43</v>
      </c>
      <c r="M260" s="10">
        <v>1</v>
      </c>
      <c r="N260" s="55" t="s">
        <v>2914</v>
      </c>
      <c r="O260" s="12" t="s">
        <v>2915</v>
      </c>
      <c r="P260" s="10" t="s">
        <v>3113</v>
      </c>
      <c r="Q260" s="10" t="s">
        <v>3113</v>
      </c>
      <c r="R260" s="10" t="s">
        <v>3113</v>
      </c>
      <c r="S260" s="10" t="s">
        <v>3113</v>
      </c>
      <c r="T260" s="10" t="s">
        <v>3113</v>
      </c>
      <c r="U260" s="10" t="s">
        <v>3113</v>
      </c>
      <c r="V260" s="12" t="s">
        <v>4211</v>
      </c>
      <c r="W260" s="10" t="s">
        <v>3113</v>
      </c>
      <c r="X260" s="10" t="s">
        <v>3113</v>
      </c>
      <c r="Y260" s="55" t="s">
        <v>2914</v>
      </c>
      <c r="Z260" s="10" t="s">
        <v>3113</v>
      </c>
      <c r="AA260" s="10" t="s">
        <v>3113</v>
      </c>
      <c r="AB260" s="10" t="s">
        <v>3113</v>
      </c>
      <c r="AC260" s="10" t="s">
        <v>3113</v>
      </c>
      <c r="AD260" s="10" t="s">
        <v>3113</v>
      </c>
      <c r="AE260" s="55" t="s">
        <v>2914</v>
      </c>
      <c r="AF260" s="10" t="s">
        <v>3113</v>
      </c>
      <c r="AG260" s="10" t="s">
        <v>3113</v>
      </c>
      <c r="AH260" s="10" t="s">
        <v>3113</v>
      </c>
      <c r="AI260" s="10" t="s">
        <v>3113</v>
      </c>
      <c r="AJ260" s="10" t="s">
        <v>1141</v>
      </c>
      <c r="AK260" s="10" t="s">
        <v>3113</v>
      </c>
    </row>
    <row r="261" spans="1:37" ht="164.25" customHeight="1">
      <c r="A261" s="10">
        <v>256</v>
      </c>
      <c r="B261" s="11" t="s">
        <v>3482</v>
      </c>
      <c r="C261" s="31" t="s">
        <v>4246</v>
      </c>
      <c r="D261" s="36" t="s">
        <v>4258</v>
      </c>
      <c r="E261" s="12" t="s">
        <v>2191</v>
      </c>
      <c r="F261" s="10" t="s">
        <v>1640</v>
      </c>
      <c r="G261" s="10" t="s">
        <v>3462</v>
      </c>
      <c r="H261" s="10" t="s">
        <v>3113</v>
      </c>
      <c r="I261" s="12" t="s">
        <v>1655</v>
      </c>
      <c r="J261" s="12"/>
      <c r="K261" s="12" t="s">
        <v>3762</v>
      </c>
      <c r="L261" s="55">
        <v>1900084.36</v>
      </c>
      <c r="M261" s="10">
        <v>1</v>
      </c>
      <c r="N261" s="55" t="s">
        <v>2916</v>
      </c>
      <c r="O261" s="12" t="s">
        <v>2917</v>
      </c>
      <c r="P261" s="56" t="s">
        <v>3113</v>
      </c>
      <c r="Q261" s="56" t="s">
        <v>3113</v>
      </c>
      <c r="R261" s="56" t="s">
        <v>3113</v>
      </c>
      <c r="S261" s="56" t="s">
        <v>3113</v>
      </c>
      <c r="T261" s="56" t="s">
        <v>3113</v>
      </c>
      <c r="U261" s="56" t="s">
        <v>3113</v>
      </c>
      <c r="V261" s="12" t="s">
        <v>4211</v>
      </c>
      <c r="W261" s="56" t="s">
        <v>3113</v>
      </c>
      <c r="X261" s="56" t="s">
        <v>3113</v>
      </c>
      <c r="Y261" s="55" t="s">
        <v>2916</v>
      </c>
      <c r="Z261" s="56" t="s">
        <v>3113</v>
      </c>
      <c r="AA261" s="56" t="s">
        <v>3113</v>
      </c>
      <c r="AB261" s="56" t="s">
        <v>3113</v>
      </c>
      <c r="AC261" s="56" t="s">
        <v>3113</v>
      </c>
      <c r="AD261" s="56" t="s">
        <v>3113</v>
      </c>
      <c r="AE261" s="55" t="s">
        <v>2916</v>
      </c>
      <c r="AF261" s="56" t="s">
        <v>3113</v>
      </c>
      <c r="AG261" s="56" t="s">
        <v>3113</v>
      </c>
      <c r="AH261" s="56" t="s">
        <v>3113</v>
      </c>
      <c r="AI261" s="56" t="s">
        <v>3113</v>
      </c>
      <c r="AJ261" s="56" t="s">
        <v>1141</v>
      </c>
      <c r="AK261" s="56" t="s">
        <v>3113</v>
      </c>
    </row>
    <row r="262" spans="1:37" ht="98.25" customHeight="1">
      <c r="A262" s="10">
        <v>257</v>
      </c>
      <c r="B262" s="11" t="s">
        <v>3482</v>
      </c>
      <c r="C262" s="31" t="s">
        <v>4247</v>
      </c>
      <c r="D262" s="42" t="s">
        <v>4259</v>
      </c>
      <c r="E262" s="12"/>
      <c r="F262" s="10" t="s">
        <v>1639</v>
      </c>
      <c r="G262" s="10" t="s">
        <v>3462</v>
      </c>
      <c r="H262" s="10" t="s">
        <v>3113</v>
      </c>
      <c r="I262" s="12"/>
      <c r="J262" s="12"/>
      <c r="K262" s="12"/>
      <c r="L262" s="55">
        <v>13759120</v>
      </c>
      <c r="M262" s="10">
        <v>1</v>
      </c>
      <c r="N262" s="55">
        <v>17747683.2</v>
      </c>
      <c r="O262" s="12" t="s">
        <v>2918</v>
      </c>
      <c r="P262" s="56" t="s">
        <v>3113</v>
      </c>
      <c r="Q262" s="56" t="s">
        <v>3113</v>
      </c>
      <c r="R262" s="56" t="s">
        <v>3113</v>
      </c>
      <c r="S262" s="56" t="s">
        <v>3113</v>
      </c>
      <c r="T262" s="56" t="s">
        <v>3113</v>
      </c>
      <c r="U262" s="56" t="s">
        <v>3113</v>
      </c>
      <c r="V262" s="12" t="s">
        <v>2246</v>
      </c>
      <c r="W262" s="56" t="s">
        <v>3113</v>
      </c>
      <c r="X262" s="55">
        <v>17747683.2</v>
      </c>
      <c r="Y262" s="56" t="s">
        <v>3113</v>
      </c>
      <c r="Z262" s="56" t="s">
        <v>3113</v>
      </c>
      <c r="AA262" s="56" t="s">
        <v>3113</v>
      </c>
      <c r="AB262" s="56" t="s">
        <v>3113</v>
      </c>
      <c r="AC262" s="56" t="s">
        <v>3113</v>
      </c>
      <c r="AD262" s="56" t="s">
        <v>3113</v>
      </c>
      <c r="AE262" s="55">
        <v>17747683.2</v>
      </c>
      <c r="AF262" s="56" t="s">
        <v>3113</v>
      </c>
      <c r="AG262" s="56" t="s">
        <v>3113</v>
      </c>
      <c r="AH262" s="56" t="s">
        <v>3113</v>
      </c>
      <c r="AI262" s="56" t="s">
        <v>3113</v>
      </c>
      <c r="AJ262" s="56" t="s">
        <v>3113</v>
      </c>
      <c r="AK262" s="56" t="s">
        <v>3113</v>
      </c>
    </row>
    <row r="263" spans="1:37" ht="132">
      <c r="A263" s="10">
        <v>258</v>
      </c>
      <c r="B263" s="11" t="s">
        <v>3482</v>
      </c>
      <c r="C263" s="31" t="s">
        <v>3582</v>
      </c>
      <c r="D263" s="4" t="s">
        <v>3581</v>
      </c>
      <c r="E263" s="12" t="s">
        <v>2919</v>
      </c>
      <c r="F263" s="10" t="s">
        <v>1640</v>
      </c>
      <c r="G263" s="10" t="s">
        <v>3462</v>
      </c>
      <c r="H263" s="10" t="s">
        <v>3113</v>
      </c>
      <c r="I263" s="12" t="s">
        <v>1710</v>
      </c>
      <c r="J263" s="12"/>
      <c r="K263" s="12"/>
      <c r="L263" s="55">
        <v>31930</v>
      </c>
      <c r="M263" s="10">
        <v>1</v>
      </c>
      <c r="N263" s="55">
        <v>38954.6</v>
      </c>
      <c r="O263" s="12" t="s">
        <v>2920</v>
      </c>
      <c r="P263" s="56" t="s">
        <v>3113</v>
      </c>
      <c r="Q263" s="56" t="s">
        <v>3113</v>
      </c>
      <c r="R263" s="56" t="s">
        <v>3113</v>
      </c>
      <c r="S263" s="56" t="s">
        <v>3113</v>
      </c>
      <c r="T263" s="56" t="s">
        <v>3113</v>
      </c>
      <c r="U263" s="56" t="s">
        <v>3113</v>
      </c>
      <c r="V263" s="12" t="s">
        <v>4266</v>
      </c>
      <c r="W263" s="56" t="s">
        <v>3113</v>
      </c>
      <c r="X263" s="55">
        <v>38954.6</v>
      </c>
      <c r="Y263" s="56" t="s">
        <v>3113</v>
      </c>
      <c r="Z263" s="56" t="s">
        <v>3113</v>
      </c>
      <c r="AA263" s="56" t="s">
        <v>3113</v>
      </c>
      <c r="AB263" s="56" t="s">
        <v>3113</v>
      </c>
      <c r="AC263" s="56" t="s">
        <v>3113</v>
      </c>
      <c r="AD263" s="55">
        <v>38954.6</v>
      </c>
      <c r="AE263" s="56" t="s">
        <v>3113</v>
      </c>
      <c r="AF263" s="56" t="s">
        <v>3113</v>
      </c>
      <c r="AG263" s="56" t="s">
        <v>3113</v>
      </c>
      <c r="AH263" s="56" t="s">
        <v>3113</v>
      </c>
      <c r="AI263" s="56" t="s">
        <v>3113</v>
      </c>
      <c r="AJ263" s="56" t="s">
        <v>1141</v>
      </c>
      <c r="AK263" s="56" t="s">
        <v>3113</v>
      </c>
    </row>
    <row r="264" spans="1:37" ht="228">
      <c r="A264" s="10">
        <v>259</v>
      </c>
      <c r="B264" s="11" t="s">
        <v>3482</v>
      </c>
      <c r="C264" s="31" t="s">
        <v>3584</v>
      </c>
      <c r="D264" s="36" t="s">
        <v>3583</v>
      </c>
      <c r="E264" s="12" t="s">
        <v>3404</v>
      </c>
      <c r="F264" s="10" t="s">
        <v>1640</v>
      </c>
      <c r="G264" s="10" t="s">
        <v>3462</v>
      </c>
      <c r="H264" s="10" t="s">
        <v>3113</v>
      </c>
      <c r="I264" s="12" t="s">
        <v>1710</v>
      </c>
      <c r="J264" s="12"/>
      <c r="K264" s="12"/>
      <c r="L264" s="55">
        <v>75840</v>
      </c>
      <c r="M264" s="10">
        <v>1</v>
      </c>
      <c r="N264" s="55">
        <v>91958.72</v>
      </c>
      <c r="O264" s="12" t="s">
        <v>2921</v>
      </c>
      <c r="P264" s="56" t="s">
        <v>3113</v>
      </c>
      <c r="Q264" s="56" t="s">
        <v>3113</v>
      </c>
      <c r="R264" s="56" t="s">
        <v>3113</v>
      </c>
      <c r="S264" s="56" t="s">
        <v>3113</v>
      </c>
      <c r="T264" s="56" t="s">
        <v>3113</v>
      </c>
      <c r="U264" s="56" t="s">
        <v>3113</v>
      </c>
      <c r="V264" s="12" t="s">
        <v>4266</v>
      </c>
      <c r="W264" s="56" t="s">
        <v>3113</v>
      </c>
      <c r="X264" s="55">
        <v>91958.72</v>
      </c>
      <c r="Y264" s="56" t="s">
        <v>3113</v>
      </c>
      <c r="Z264" s="56" t="s">
        <v>3113</v>
      </c>
      <c r="AA264" s="56" t="s">
        <v>3113</v>
      </c>
      <c r="AB264" s="56" t="s">
        <v>3113</v>
      </c>
      <c r="AC264" s="56" t="s">
        <v>3113</v>
      </c>
      <c r="AD264" s="55">
        <v>91958.72</v>
      </c>
      <c r="AE264" s="56" t="s">
        <v>3113</v>
      </c>
      <c r="AF264" s="56" t="s">
        <v>3113</v>
      </c>
      <c r="AG264" s="56" t="s">
        <v>3113</v>
      </c>
      <c r="AH264" s="56" t="s">
        <v>3113</v>
      </c>
      <c r="AI264" s="56" t="s">
        <v>3113</v>
      </c>
      <c r="AJ264" s="56" t="s">
        <v>1141</v>
      </c>
      <c r="AK264" s="56">
        <v>413.82</v>
      </c>
    </row>
    <row r="265" spans="1:37" ht="90" customHeight="1">
      <c r="A265" s="10">
        <v>260</v>
      </c>
      <c r="B265" s="11" t="s">
        <v>3482</v>
      </c>
      <c r="C265" s="31" t="s">
        <v>4248</v>
      </c>
      <c r="D265" s="36" t="s">
        <v>3585</v>
      </c>
      <c r="E265" s="12" t="s">
        <v>4844</v>
      </c>
      <c r="F265" s="10" t="s">
        <v>1639</v>
      </c>
      <c r="G265" s="10" t="s">
        <v>3462</v>
      </c>
      <c r="H265" s="10" t="s">
        <v>3113</v>
      </c>
      <c r="I265" s="12"/>
      <c r="J265" s="12"/>
      <c r="K265" s="12" t="s">
        <v>2922</v>
      </c>
      <c r="L265" s="55">
        <v>29288</v>
      </c>
      <c r="M265" s="10">
        <v>1</v>
      </c>
      <c r="N265" s="55">
        <v>39572.79</v>
      </c>
      <c r="O265" s="12" t="s">
        <v>2923</v>
      </c>
      <c r="P265" s="56" t="s">
        <v>3113</v>
      </c>
      <c r="Q265" s="56" t="s">
        <v>3113</v>
      </c>
      <c r="R265" s="56" t="s">
        <v>3113</v>
      </c>
      <c r="S265" s="56" t="s">
        <v>3113</v>
      </c>
      <c r="T265" s="56" t="s">
        <v>3113</v>
      </c>
      <c r="U265" s="56" t="s">
        <v>3113</v>
      </c>
      <c r="V265" s="12" t="s">
        <v>2924</v>
      </c>
      <c r="W265" s="56" t="s">
        <v>3113</v>
      </c>
      <c r="X265" s="56" t="s">
        <v>3113</v>
      </c>
      <c r="Y265" s="55">
        <v>39572.79</v>
      </c>
      <c r="Z265" s="56" t="s">
        <v>3113</v>
      </c>
      <c r="AA265" s="56" t="s">
        <v>3113</v>
      </c>
      <c r="AB265" s="56" t="s">
        <v>3113</v>
      </c>
      <c r="AC265" s="56" t="s">
        <v>3113</v>
      </c>
      <c r="AD265" s="55">
        <v>39572.79</v>
      </c>
      <c r="AE265" s="56" t="s">
        <v>3113</v>
      </c>
      <c r="AF265" s="56" t="s">
        <v>3113</v>
      </c>
      <c r="AG265" s="56" t="s">
        <v>3113</v>
      </c>
      <c r="AH265" s="56" t="s">
        <v>3113</v>
      </c>
      <c r="AI265" s="56" t="s">
        <v>3113</v>
      </c>
      <c r="AJ265" s="56" t="s">
        <v>3113</v>
      </c>
      <c r="AK265" s="56" t="s">
        <v>3113</v>
      </c>
    </row>
    <row r="266" spans="1:37" ht="63.75" customHeight="1">
      <c r="A266" s="10">
        <v>261</v>
      </c>
      <c r="B266" s="11" t="s">
        <v>1635</v>
      </c>
      <c r="C266" s="35" t="s">
        <v>4249</v>
      </c>
      <c r="D266" s="7" t="s">
        <v>3586</v>
      </c>
      <c r="E266" s="12"/>
      <c r="F266" s="10" t="s">
        <v>1640</v>
      </c>
      <c r="G266" s="10" t="s">
        <v>3100</v>
      </c>
      <c r="H266" s="10" t="s">
        <v>3113</v>
      </c>
      <c r="I266" s="12"/>
      <c r="J266" s="12"/>
      <c r="K266" s="12" t="s">
        <v>2925</v>
      </c>
      <c r="L266" s="55">
        <v>37622.9</v>
      </c>
      <c r="M266" s="10">
        <v>6</v>
      </c>
      <c r="N266" s="55">
        <v>36677.18</v>
      </c>
      <c r="O266" s="12" t="s">
        <v>2926</v>
      </c>
      <c r="P266" s="55" t="s">
        <v>2932</v>
      </c>
      <c r="Q266" s="12" t="s">
        <v>2930</v>
      </c>
      <c r="R266" s="55" t="s">
        <v>2931</v>
      </c>
      <c r="S266" s="12" t="s">
        <v>2933</v>
      </c>
      <c r="T266" s="56" t="s">
        <v>3113</v>
      </c>
      <c r="U266" s="56" t="s">
        <v>3113</v>
      </c>
      <c r="V266" s="12" t="s">
        <v>3420</v>
      </c>
      <c r="W266" s="56" t="s">
        <v>3113</v>
      </c>
      <c r="X266" s="55">
        <v>36677.18</v>
      </c>
      <c r="Y266" s="56" t="s">
        <v>3113</v>
      </c>
      <c r="Z266" s="56" t="s">
        <v>3113</v>
      </c>
      <c r="AA266" s="56" t="s">
        <v>3113</v>
      </c>
      <c r="AB266" s="56" t="s">
        <v>3113</v>
      </c>
      <c r="AC266" s="56" t="s">
        <v>3113</v>
      </c>
      <c r="AD266" s="56" t="s">
        <v>3113</v>
      </c>
      <c r="AE266" s="56" t="s">
        <v>3113</v>
      </c>
      <c r="AF266" s="55">
        <v>36677.18</v>
      </c>
      <c r="AG266" s="56" t="s">
        <v>3113</v>
      </c>
      <c r="AH266" s="56" t="s">
        <v>3113</v>
      </c>
      <c r="AI266" s="56" t="s">
        <v>3113</v>
      </c>
      <c r="AJ266" s="56" t="s">
        <v>1136</v>
      </c>
      <c r="AK266" s="56" t="s">
        <v>3113</v>
      </c>
    </row>
    <row r="267" spans="1:37" ht="60">
      <c r="A267" s="10">
        <v>262</v>
      </c>
      <c r="B267" s="11" t="s">
        <v>3482</v>
      </c>
      <c r="C267" s="31" t="s">
        <v>4250</v>
      </c>
      <c r="D267" s="4" t="s">
        <v>3587</v>
      </c>
      <c r="E267" s="12" t="s">
        <v>2927</v>
      </c>
      <c r="F267" s="10" t="s">
        <v>1640</v>
      </c>
      <c r="G267" s="10" t="s">
        <v>1642</v>
      </c>
      <c r="H267" s="12"/>
      <c r="I267" s="12" t="s">
        <v>2928</v>
      </c>
      <c r="J267" s="12" t="s">
        <v>2929</v>
      </c>
      <c r="K267" s="12" t="s">
        <v>2934</v>
      </c>
      <c r="L267" s="55">
        <v>67000000</v>
      </c>
      <c r="M267" s="10" t="s">
        <v>3113</v>
      </c>
      <c r="N267" s="10" t="s">
        <v>3113</v>
      </c>
      <c r="O267" s="12" t="s">
        <v>3127</v>
      </c>
      <c r="P267" s="10" t="s">
        <v>3113</v>
      </c>
      <c r="Q267" s="10" t="s">
        <v>3113</v>
      </c>
      <c r="R267" s="10" t="s">
        <v>3113</v>
      </c>
      <c r="S267" s="10" t="s">
        <v>3113</v>
      </c>
      <c r="T267" s="10" t="s">
        <v>3113</v>
      </c>
      <c r="U267" s="10" t="s">
        <v>3113</v>
      </c>
      <c r="V267" s="12" t="s">
        <v>3127</v>
      </c>
      <c r="W267" s="56" t="s">
        <v>3113</v>
      </c>
      <c r="X267" s="56" t="s">
        <v>3113</v>
      </c>
      <c r="Y267" s="56" t="s">
        <v>3113</v>
      </c>
      <c r="Z267" s="56" t="s">
        <v>3113</v>
      </c>
      <c r="AA267" s="56" t="s">
        <v>3113</v>
      </c>
      <c r="AB267" s="56" t="s">
        <v>3113</v>
      </c>
      <c r="AC267" s="56" t="s">
        <v>3113</v>
      </c>
      <c r="AD267" s="56" t="s">
        <v>3113</v>
      </c>
      <c r="AE267" s="56" t="s">
        <v>3113</v>
      </c>
      <c r="AF267" s="56" t="s">
        <v>3113</v>
      </c>
      <c r="AG267" s="56" t="s">
        <v>3113</v>
      </c>
      <c r="AH267" s="56" t="s">
        <v>3113</v>
      </c>
      <c r="AI267" s="56" t="s">
        <v>3113</v>
      </c>
      <c r="AJ267" s="56" t="s">
        <v>3113</v>
      </c>
      <c r="AK267" s="56" t="s">
        <v>3113</v>
      </c>
    </row>
    <row r="268" spans="1:37" ht="110.25" customHeight="1">
      <c r="A268" s="59">
        <v>263</v>
      </c>
      <c r="B268" s="11" t="s">
        <v>3482</v>
      </c>
      <c r="C268" s="35" t="s">
        <v>3588</v>
      </c>
      <c r="D268" s="4" t="s">
        <v>4235</v>
      </c>
      <c r="E268" s="12" t="s">
        <v>3128</v>
      </c>
      <c r="F268" s="10" t="s">
        <v>1640</v>
      </c>
      <c r="G268" s="10" t="s">
        <v>3100</v>
      </c>
      <c r="H268" s="10" t="s">
        <v>3113</v>
      </c>
      <c r="I268" s="12" t="s">
        <v>2291</v>
      </c>
      <c r="J268" s="12" t="s">
        <v>3637</v>
      </c>
      <c r="K268" s="12" t="s">
        <v>3765</v>
      </c>
      <c r="L268" s="55">
        <v>81147.53</v>
      </c>
      <c r="M268" s="10">
        <v>3</v>
      </c>
      <c r="N268" s="55" t="s">
        <v>2935</v>
      </c>
      <c r="O268" s="12" t="s">
        <v>2936</v>
      </c>
      <c r="P268" s="55" t="s">
        <v>3638</v>
      </c>
      <c r="Q268" s="12" t="s">
        <v>3639</v>
      </c>
      <c r="R268" s="55" t="s">
        <v>2935</v>
      </c>
      <c r="S268" s="12" t="s">
        <v>3640</v>
      </c>
      <c r="T268" s="10" t="s">
        <v>3113</v>
      </c>
      <c r="U268" s="10" t="s">
        <v>3113</v>
      </c>
      <c r="V268" s="12" t="s">
        <v>3420</v>
      </c>
      <c r="W268" s="12"/>
      <c r="X268" s="55">
        <v>86646.84</v>
      </c>
      <c r="Y268" s="12"/>
      <c r="Z268" s="12"/>
      <c r="AA268" s="12"/>
      <c r="AB268" s="12"/>
      <c r="AC268" s="12"/>
      <c r="AD268" s="55">
        <v>86646.84</v>
      </c>
      <c r="AE268" s="55"/>
      <c r="AF268" s="55"/>
      <c r="AG268" s="12"/>
      <c r="AH268" s="12"/>
      <c r="AI268" s="12"/>
      <c r="AJ268" s="12" t="s">
        <v>1141</v>
      </c>
      <c r="AK268" s="12"/>
    </row>
    <row r="269" spans="1:37" ht="180.75" customHeight="1">
      <c r="A269" s="10">
        <v>264</v>
      </c>
      <c r="B269" s="11" t="s">
        <v>3482</v>
      </c>
      <c r="C269" s="30" t="s">
        <v>3589</v>
      </c>
      <c r="D269" s="36" t="s">
        <v>3590</v>
      </c>
      <c r="E269" s="12" t="s">
        <v>2937</v>
      </c>
      <c r="F269" s="10" t="s">
        <v>1640</v>
      </c>
      <c r="G269" s="10" t="s">
        <v>1644</v>
      </c>
      <c r="H269" s="10" t="s">
        <v>3113</v>
      </c>
      <c r="I269" s="10" t="s">
        <v>3113</v>
      </c>
      <c r="J269" s="10" t="s">
        <v>3113</v>
      </c>
      <c r="K269" s="10" t="s">
        <v>3113</v>
      </c>
      <c r="L269" s="55">
        <v>3427200</v>
      </c>
      <c r="M269" s="10" t="s">
        <v>3113</v>
      </c>
      <c r="N269" s="10" t="s">
        <v>3113</v>
      </c>
      <c r="O269" s="12" t="s">
        <v>3127</v>
      </c>
      <c r="P269" s="10" t="s">
        <v>3113</v>
      </c>
      <c r="Q269" s="10" t="s">
        <v>3113</v>
      </c>
      <c r="R269" s="10" t="s">
        <v>3113</v>
      </c>
      <c r="S269" s="10" t="s">
        <v>3113</v>
      </c>
      <c r="T269" s="10" t="s">
        <v>3113</v>
      </c>
      <c r="U269" s="10" t="s">
        <v>3113</v>
      </c>
      <c r="V269" s="12" t="s">
        <v>3127</v>
      </c>
      <c r="W269" s="10" t="s">
        <v>3113</v>
      </c>
      <c r="X269" s="10" t="s">
        <v>3113</v>
      </c>
      <c r="Y269" s="10" t="s">
        <v>3113</v>
      </c>
      <c r="Z269" s="10" t="s">
        <v>3113</v>
      </c>
      <c r="AA269" s="10" t="s">
        <v>3113</v>
      </c>
      <c r="AB269" s="10" t="s">
        <v>3113</v>
      </c>
      <c r="AC269" s="10" t="s">
        <v>3113</v>
      </c>
      <c r="AD269" s="10" t="s">
        <v>3113</v>
      </c>
      <c r="AE269" s="10" t="s">
        <v>3113</v>
      </c>
      <c r="AF269" s="10" t="s">
        <v>3113</v>
      </c>
      <c r="AG269" s="10" t="s">
        <v>3113</v>
      </c>
      <c r="AH269" s="10" t="s">
        <v>3113</v>
      </c>
      <c r="AI269" s="10" t="s">
        <v>3113</v>
      </c>
      <c r="AJ269" s="10" t="s">
        <v>3113</v>
      </c>
      <c r="AK269" s="10" t="s">
        <v>3113</v>
      </c>
    </row>
    <row r="270" spans="1:37" ht="72">
      <c r="A270" s="10">
        <v>265</v>
      </c>
      <c r="B270" s="11" t="s">
        <v>3482</v>
      </c>
      <c r="C270" s="31" t="s">
        <v>3591</v>
      </c>
      <c r="D270" s="36" t="s">
        <v>3596</v>
      </c>
      <c r="E270" s="12" t="s">
        <v>2938</v>
      </c>
      <c r="F270" s="10" t="s">
        <v>1639</v>
      </c>
      <c r="G270" s="39" t="s">
        <v>3462</v>
      </c>
      <c r="H270" s="10" t="s">
        <v>3113</v>
      </c>
      <c r="I270" s="12" t="s">
        <v>4266</v>
      </c>
      <c r="J270" s="12"/>
      <c r="K270" s="12" t="s">
        <v>2939</v>
      </c>
      <c r="L270" s="55">
        <v>642000</v>
      </c>
      <c r="M270" s="10">
        <v>1</v>
      </c>
      <c r="N270" s="55">
        <v>21756.66</v>
      </c>
      <c r="O270" s="12" t="s">
        <v>1152</v>
      </c>
      <c r="P270" s="56" t="s">
        <v>3113</v>
      </c>
      <c r="Q270" s="56" t="s">
        <v>3113</v>
      </c>
      <c r="R270" s="56" t="s">
        <v>3113</v>
      </c>
      <c r="S270" s="56" t="s">
        <v>3113</v>
      </c>
      <c r="T270" s="56" t="s">
        <v>3113</v>
      </c>
      <c r="U270" s="56" t="s">
        <v>3113</v>
      </c>
      <c r="V270" s="56" t="s">
        <v>3113</v>
      </c>
      <c r="W270" s="56" t="s">
        <v>3113</v>
      </c>
      <c r="X270" s="56" t="s">
        <v>3113</v>
      </c>
      <c r="Y270" s="56" t="s">
        <v>3113</v>
      </c>
      <c r="Z270" s="56" t="s">
        <v>3113</v>
      </c>
      <c r="AA270" s="56" t="s">
        <v>3113</v>
      </c>
      <c r="AB270" s="56" t="s">
        <v>3113</v>
      </c>
      <c r="AC270" s="56" t="s">
        <v>3113</v>
      </c>
      <c r="AD270" s="56" t="s">
        <v>3113</v>
      </c>
      <c r="AE270" s="56" t="s">
        <v>3113</v>
      </c>
      <c r="AF270" s="56" t="s">
        <v>3113</v>
      </c>
      <c r="AG270" s="56" t="s">
        <v>3113</v>
      </c>
      <c r="AH270" s="56" t="s">
        <v>3113</v>
      </c>
      <c r="AI270" s="56" t="s">
        <v>3113</v>
      </c>
      <c r="AJ270" s="56" t="s">
        <v>3113</v>
      </c>
      <c r="AK270" s="56" t="s">
        <v>3113</v>
      </c>
    </row>
    <row r="271" spans="1:37" ht="72">
      <c r="A271" s="10">
        <v>266</v>
      </c>
      <c r="B271" s="11" t="s">
        <v>3482</v>
      </c>
      <c r="C271" s="31" t="s">
        <v>3592</v>
      </c>
      <c r="D271" s="36" t="s">
        <v>3597</v>
      </c>
      <c r="E271" s="12" t="s">
        <v>2938</v>
      </c>
      <c r="F271" s="10" t="s">
        <v>1639</v>
      </c>
      <c r="G271" s="39" t="s">
        <v>3462</v>
      </c>
      <c r="H271" s="10" t="s">
        <v>3113</v>
      </c>
      <c r="I271" s="12" t="s">
        <v>4266</v>
      </c>
      <c r="J271" s="12"/>
      <c r="K271" s="12" t="s">
        <v>2939</v>
      </c>
      <c r="L271" s="55">
        <v>3815925</v>
      </c>
      <c r="M271" s="10">
        <v>1</v>
      </c>
      <c r="N271" s="55">
        <v>4655344.32</v>
      </c>
      <c r="O271" s="12" t="s">
        <v>2941</v>
      </c>
      <c r="P271" s="56" t="s">
        <v>3113</v>
      </c>
      <c r="Q271" s="56" t="s">
        <v>3113</v>
      </c>
      <c r="R271" s="56" t="s">
        <v>3113</v>
      </c>
      <c r="S271" s="56" t="s">
        <v>3113</v>
      </c>
      <c r="T271" s="56" t="s">
        <v>3113</v>
      </c>
      <c r="U271" s="56" t="s">
        <v>3113</v>
      </c>
      <c r="V271" s="12" t="s">
        <v>2940</v>
      </c>
      <c r="W271" s="56" t="s">
        <v>3113</v>
      </c>
      <c r="X271" s="56" t="s">
        <v>3113</v>
      </c>
      <c r="Y271" s="55">
        <v>1551781.44</v>
      </c>
      <c r="Z271" s="55">
        <v>1551782.44</v>
      </c>
      <c r="AA271" s="55">
        <v>1551783.44</v>
      </c>
      <c r="AB271" s="56" t="s">
        <v>3113</v>
      </c>
      <c r="AC271" s="56" t="s">
        <v>3113</v>
      </c>
      <c r="AD271" s="55">
        <v>4655344.32</v>
      </c>
      <c r="AE271" s="56" t="s">
        <v>3113</v>
      </c>
      <c r="AF271" s="56" t="s">
        <v>3113</v>
      </c>
      <c r="AG271" s="56" t="s">
        <v>3113</v>
      </c>
      <c r="AH271" s="56" t="s">
        <v>3113</v>
      </c>
      <c r="AI271" s="56" t="s">
        <v>3113</v>
      </c>
      <c r="AJ271" s="56" t="s">
        <v>3113</v>
      </c>
      <c r="AK271" s="56" t="s">
        <v>3113</v>
      </c>
    </row>
    <row r="272" spans="1:37" ht="47.25" customHeight="1">
      <c r="A272" s="10">
        <v>267</v>
      </c>
      <c r="B272" s="11"/>
      <c r="C272" s="31" t="s">
        <v>3593</v>
      </c>
      <c r="D272" s="36" t="s">
        <v>3598</v>
      </c>
      <c r="E272" s="12" t="s">
        <v>2942</v>
      </c>
      <c r="F272" s="10" t="s">
        <v>1639</v>
      </c>
      <c r="G272" s="39" t="s">
        <v>3462</v>
      </c>
      <c r="H272" s="10" t="s">
        <v>3113</v>
      </c>
      <c r="I272" s="12" t="s">
        <v>1107</v>
      </c>
      <c r="J272" s="12" t="s">
        <v>1108</v>
      </c>
      <c r="K272" s="12" t="s">
        <v>2945</v>
      </c>
      <c r="L272" s="55">
        <v>1380000</v>
      </c>
      <c r="M272" s="10">
        <v>1</v>
      </c>
      <c r="N272" s="55">
        <v>1403000</v>
      </c>
      <c r="O272" s="12" t="s">
        <v>2943</v>
      </c>
      <c r="P272" s="10" t="s">
        <v>3113</v>
      </c>
      <c r="Q272" s="10" t="s">
        <v>3113</v>
      </c>
      <c r="R272" s="10" t="s">
        <v>3113</v>
      </c>
      <c r="S272" s="10" t="s">
        <v>3113</v>
      </c>
      <c r="T272" s="10" t="s">
        <v>3113</v>
      </c>
      <c r="U272" s="10" t="s">
        <v>3113</v>
      </c>
      <c r="V272" s="12" t="s">
        <v>2944</v>
      </c>
      <c r="W272" s="56" t="s">
        <v>3113</v>
      </c>
      <c r="X272" s="56" t="s">
        <v>3113</v>
      </c>
      <c r="Y272" s="55">
        <v>1403000</v>
      </c>
      <c r="Z272" s="56" t="s">
        <v>3113</v>
      </c>
      <c r="AA272" s="56" t="s">
        <v>3113</v>
      </c>
      <c r="AB272" s="56" t="s">
        <v>3113</v>
      </c>
      <c r="AC272" s="56" t="s">
        <v>3113</v>
      </c>
      <c r="AD272" s="56" t="s">
        <v>3113</v>
      </c>
      <c r="AE272" s="56" t="s">
        <v>3113</v>
      </c>
      <c r="AF272" s="55">
        <v>1403000</v>
      </c>
      <c r="AG272" s="56" t="s">
        <v>3113</v>
      </c>
      <c r="AH272" s="56" t="s">
        <v>3113</v>
      </c>
      <c r="AI272" s="56" t="s">
        <v>3113</v>
      </c>
      <c r="AJ272" s="56" t="s">
        <v>1141</v>
      </c>
      <c r="AK272" s="56" t="s">
        <v>3113</v>
      </c>
    </row>
    <row r="273" spans="1:37" ht="48">
      <c r="A273" s="10">
        <v>268</v>
      </c>
      <c r="B273" s="11" t="s">
        <v>1635</v>
      </c>
      <c r="C273" s="30" t="s">
        <v>3594</v>
      </c>
      <c r="D273" s="38" t="s">
        <v>3599</v>
      </c>
      <c r="E273" s="12" t="s">
        <v>2946</v>
      </c>
      <c r="F273" s="10" t="s">
        <v>1639</v>
      </c>
      <c r="G273" s="39" t="s">
        <v>3462</v>
      </c>
      <c r="H273" s="10" t="s">
        <v>3113</v>
      </c>
      <c r="I273" s="12" t="s">
        <v>1771</v>
      </c>
      <c r="J273" s="12"/>
      <c r="K273" s="12" t="s">
        <v>2947</v>
      </c>
      <c r="L273" s="55">
        <v>60000</v>
      </c>
      <c r="M273" s="10">
        <v>1</v>
      </c>
      <c r="N273" s="55" t="s">
        <v>2948</v>
      </c>
      <c r="O273" s="12" t="s">
        <v>2949</v>
      </c>
      <c r="P273" s="10" t="s">
        <v>3113</v>
      </c>
      <c r="Q273" s="10" t="s">
        <v>3113</v>
      </c>
      <c r="R273" s="10" t="s">
        <v>3113</v>
      </c>
      <c r="S273" s="10" t="s">
        <v>3113</v>
      </c>
      <c r="T273" s="10" t="s">
        <v>3113</v>
      </c>
      <c r="U273" s="10" t="s">
        <v>3113</v>
      </c>
      <c r="V273" s="12" t="s">
        <v>2862</v>
      </c>
      <c r="W273" s="56" t="s">
        <v>3113</v>
      </c>
      <c r="X273" s="56" t="s">
        <v>3113</v>
      </c>
      <c r="Y273" s="12" t="s">
        <v>3871</v>
      </c>
      <c r="Z273" s="56" t="s">
        <v>3113</v>
      </c>
      <c r="AA273" s="56" t="s">
        <v>3113</v>
      </c>
      <c r="AB273" s="56" t="s">
        <v>3113</v>
      </c>
      <c r="AC273" s="56" t="s">
        <v>3113</v>
      </c>
      <c r="AD273" s="55" t="s">
        <v>4218</v>
      </c>
      <c r="AE273" s="56" t="s">
        <v>3113</v>
      </c>
      <c r="AF273" s="56" t="s">
        <v>3113</v>
      </c>
      <c r="AG273" s="56" t="s">
        <v>3113</v>
      </c>
      <c r="AH273" s="56" t="s">
        <v>3113</v>
      </c>
      <c r="AI273" s="56" t="s">
        <v>3113</v>
      </c>
      <c r="AJ273" s="56" t="s">
        <v>1136</v>
      </c>
      <c r="AK273" s="56" t="s">
        <v>3113</v>
      </c>
    </row>
    <row r="274" spans="1:37" ht="53.25" customHeight="1">
      <c r="A274" s="10">
        <v>269</v>
      </c>
      <c r="B274" s="11" t="s">
        <v>1635</v>
      </c>
      <c r="C274" s="30" t="s">
        <v>3595</v>
      </c>
      <c r="D274" s="38" t="s">
        <v>3599</v>
      </c>
      <c r="E274" s="12" t="s">
        <v>2946</v>
      </c>
      <c r="F274" s="10" t="s">
        <v>1639</v>
      </c>
      <c r="G274" s="39" t="s">
        <v>3462</v>
      </c>
      <c r="H274" s="10" t="s">
        <v>3113</v>
      </c>
      <c r="I274" s="12" t="s">
        <v>1771</v>
      </c>
      <c r="J274" s="12"/>
      <c r="K274" s="12" t="s">
        <v>2947</v>
      </c>
      <c r="L274" s="55">
        <v>133000</v>
      </c>
      <c r="M274" s="10">
        <v>1</v>
      </c>
      <c r="N274" s="55" t="s">
        <v>2948</v>
      </c>
      <c r="O274" s="12" t="s">
        <v>2950</v>
      </c>
      <c r="P274" s="10" t="s">
        <v>3113</v>
      </c>
      <c r="Q274" s="10" t="s">
        <v>3113</v>
      </c>
      <c r="R274" s="10" t="s">
        <v>3113</v>
      </c>
      <c r="S274" s="10" t="s">
        <v>3113</v>
      </c>
      <c r="T274" s="10" t="s">
        <v>3113</v>
      </c>
      <c r="U274" s="10" t="s">
        <v>3113</v>
      </c>
      <c r="V274" s="12" t="s">
        <v>2862</v>
      </c>
      <c r="W274" s="56" t="s">
        <v>3113</v>
      </c>
      <c r="X274" s="56" t="s">
        <v>3113</v>
      </c>
      <c r="Y274" s="12" t="s">
        <v>3871</v>
      </c>
      <c r="Z274" s="56" t="s">
        <v>3113</v>
      </c>
      <c r="AA274" s="56" t="s">
        <v>3113</v>
      </c>
      <c r="AB274" s="56" t="s">
        <v>3113</v>
      </c>
      <c r="AC274" s="56" t="s">
        <v>3113</v>
      </c>
      <c r="AD274" s="55" t="s">
        <v>3871</v>
      </c>
      <c r="AE274" s="56" t="s">
        <v>3113</v>
      </c>
      <c r="AF274" s="56" t="s">
        <v>3113</v>
      </c>
      <c r="AG274" s="56" t="s">
        <v>3113</v>
      </c>
      <c r="AH274" s="56" t="s">
        <v>3113</v>
      </c>
      <c r="AI274" s="56" t="s">
        <v>3113</v>
      </c>
      <c r="AJ274" s="56" t="s">
        <v>1136</v>
      </c>
      <c r="AK274" s="56" t="s">
        <v>3113</v>
      </c>
    </row>
    <row r="275" spans="1:37" ht="58.5" customHeight="1">
      <c r="A275" s="10">
        <v>270</v>
      </c>
      <c r="B275" s="11" t="s">
        <v>1635</v>
      </c>
      <c r="C275" s="12" t="s">
        <v>3600</v>
      </c>
      <c r="D275" s="2" t="s">
        <v>3599</v>
      </c>
      <c r="E275" s="12" t="s">
        <v>2946</v>
      </c>
      <c r="F275" s="10" t="s">
        <v>1639</v>
      </c>
      <c r="G275" s="10" t="s">
        <v>3462</v>
      </c>
      <c r="H275" s="10" t="s">
        <v>3113</v>
      </c>
      <c r="I275" s="12" t="s">
        <v>1771</v>
      </c>
      <c r="J275" s="12"/>
      <c r="K275" s="12" t="s">
        <v>2947</v>
      </c>
      <c r="L275" s="55">
        <v>54000</v>
      </c>
      <c r="M275" s="10">
        <v>1</v>
      </c>
      <c r="N275" s="55" t="s">
        <v>2948</v>
      </c>
      <c r="O275" s="12" t="s">
        <v>2951</v>
      </c>
      <c r="P275" s="10" t="s">
        <v>3113</v>
      </c>
      <c r="Q275" s="10" t="s">
        <v>3113</v>
      </c>
      <c r="R275" s="10" t="s">
        <v>3113</v>
      </c>
      <c r="S275" s="10" t="s">
        <v>3113</v>
      </c>
      <c r="T275" s="10" t="s">
        <v>3113</v>
      </c>
      <c r="U275" s="10" t="s">
        <v>3113</v>
      </c>
      <c r="V275" s="12" t="s">
        <v>2862</v>
      </c>
      <c r="W275" s="56" t="s">
        <v>3113</v>
      </c>
      <c r="X275" s="56" t="s">
        <v>3113</v>
      </c>
      <c r="Y275" s="12" t="s">
        <v>3871</v>
      </c>
      <c r="Z275" s="56" t="s">
        <v>3113</v>
      </c>
      <c r="AA275" s="56" t="s">
        <v>3113</v>
      </c>
      <c r="AB275" s="56" t="s">
        <v>3113</v>
      </c>
      <c r="AC275" s="56" t="s">
        <v>3113</v>
      </c>
      <c r="AD275" s="55" t="s">
        <v>3871</v>
      </c>
      <c r="AE275" s="56" t="s">
        <v>3113</v>
      </c>
      <c r="AF275" s="56" t="s">
        <v>3113</v>
      </c>
      <c r="AG275" s="56" t="s">
        <v>3113</v>
      </c>
      <c r="AH275" s="56" t="s">
        <v>3113</v>
      </c>
      <c r="AI275" s="56" t="s">
        <v>3113</v>
      </c>
      <c r="AJ275" s="56" t="s">
        <v>1136</v>
      </c>
      <c r="AK275" s="56" t="s">
        <v>3113</v>
      </c>
    </row>
    <row r="276" spans="1:37" ht="51">
      <c r="A276" s="10">
        <v>271</v>
      </c>
      <c r="B276" s="11" t="s">
        <v>3482</v>
      </c>
      <c r="C276" s="12" t="s">
        <v>3601</v>
      </c>
      <c r="D276" s="2" t="s">
        <v>3602</v>
      </c>
      <c r="E276" s="12" t="s">
        <v>3128</v>
      </c>
      <c r="F276" s="10" t="s">
        <v>1640</v>
      </c>
      <c r="G276" s="10" t="s">
        <v>3100</v>
      </c>
      <c r="H276" s="10" t="s">
        <v>3113</v>
      </c>
      <c r="I276" s="12" t="s">
        <v>2952</v>
      </c>
      <c r="J276" s="12"/>
      <c r="K276" s="12" t="s">
        <v>3765</v>
      </c>
      <c r="L276" s="55">
        <v>27868.85</v>
      </c>
      <c r="M276" s="10">
        <v>3</v>
      </c>
      <c r="N276" s="55">
        <v>25977.6</v>
      </c>
      <c r="O276" s="12" t="s">
        <v>2953</v>
      </c>
      <c r="P276" s="55">
        <v>29768</v>
      </c>
      <c r="Q276" s="12" t="s">
        <v>2955</v>
      </c>
      <c r="R276" s="55">
        <v>25977.6</v>
      </c>
      <c r="S276" s="12" t="s">
        <v>2956</v>
      </c>
      <c r="T276" s="10" t="s">
        <v>3113</v>
      </c>
      <c r="U276" s="10" t="s">
        <v>3113</v>
      </c>
      <c r="V276" s="12" t="s">
        <v>2954</v>
      </c>
      <c r="W276" s="56" t="s">
        <v>3113</v>
      </c>
      <c r="X276" s="56" t="s">
        <v>3113</v>
      </c>
      <c r="Y276" s="55">
        <v>25977.6</v>
      </c>
      <c r="Z276" s="56" t="s">
        <v>3113</v>
      </c>
      <c r="AA276" s="56" t="s">
        <v>3113</v>
      </c>
      <c r="AB276" s="56" t="s">
        <v>3113</v>
      </c>
      <c r="AC276" s="56" t="s">
        <v>3113</v>
      </c>
      <c r="AD276" s="55">
        <v>25977.6</v>
      </c>
      <c r="AE276" s="56" t="s">
        <v>3113</v>
      </c>
      <c r="AF276" s="56" t="s">
        <v>3113</v>
      </c>
      <c r="AG276" s="56" t="s">
        <v>3113</v>
      </c>
      <c r="AH276" s="56" t="s">
        <v>3113</v>
      </c>
      <c r="AI276" s="56" t="s">
        <v>3113</v>
      </c>
      <c r="AJ276" s="56" t="s">
        <v>1141</v>
      </c>
      <c r="AK276" s="56" t="s">
        <v>3113</v>
      </c>
    </row>
    <row r="277" spans="1:37" ht="60.75" customHeight="1">
      <c r="A277" s="10">
        <v>272</v>
      </c>
      <c r="B277" s="11" t="s">
        <v>1635</v>
      </c>
      <c r="C277" s="30" t="s">
        <v>3603</v>
      </c>
      <c r="D277" s="38" t="s">
        <v>3605</v>
      </c>
      <c r="E277" s="12" t="s">
        <v>2957</v>
      </c>
      <c r="F277" s="10" t="s">
        <v>1640</v>
      </c>
      <c r="G277" s="10" t="s">
        <v>1642</v>
      </c>
      <c r="H277" s="10" t="s">
        <v>3113</v>
      </c>
      <c r="I277" s="12" t="s">
        <v>2958</v>
      </c>
      <c r="J277" s="12" t="s">
        <v>2959</v>
      </c>
      <c r="K277" s="12" t="s">
        <v>3111</v>
      </c>
      <c r="L277" s="55">
        <v>61600</v>
      </c>
      <c r="M277" s="10">
        <v>1</v>
      </c>
      <c r="N277" s="55">
        <v>75152</v>
      </c>
      <c r="O277" s="12" t="s">
        <v>2960</v>
      </c>
      <c r="P277" s="10" t="s">
        <v>3113</v>
      </c>
      <c r="Q277" s="10" t="s">
        <v>3113</v>
      </c>
      <c r="R277" s="10" t="s">
        <v>3113</v>
      </c>
      <c r="S277" s="10" t="s">
        <v>3113</v>
      </c>
      <c r="T277" s="10" t="s">
        <v>3113</v>
      </c>
      <c r="U277" s="10" t="s">
        <v>3113</v>
      </c>
      <c r="V277" s="12" t="s">
        <v>4885</v>
      </c>
      <c r="W277" s="56" t="s">
        <v>3113</v>
      </c>
      <c r="X277" s="56" t="s">
        <v>3113</v>
      </c>
      <c r="Y277" s="55">
        <v>75152</v>
      </c>
      <c r="Z277" s="56" t="s">
        <v>3113</v>
      </c>
      <c r="AA277" s="56" t="s">
        <v>3113</v>
      </c>
      <c r="AB277" s="56" t="s">
        <v>3113</v>
      </c>
      <c r="AC277" s="56" t="s">
        <v>3113</v>
      </c>
      <c r="AD277" s="55">
        <v>75152</v>
      </c>
      <c r="AE277" s="56" t="s">
        <v>3113</v>
      </c>
      <c r="AF277" s="56" t="s">
        <v>3113</v>
      </c>
      <c r="AG277" s="56" t="s">
        <v>3113</v>
      </c>
      <c r="AH277" s="56" t="s">
        <v>3113</v>
      </c>
      <c r="AI277" s="56" t="s">
        <v>3113</v>
      </c>
      <c r="AJ277" s="56" t="s">
        <v>1136</v>
      </c>
      <c r="AK277" s="56" t="s">
        <v>3113</v>
      </c>
    </row>
    <row r="278" spans="1:37" ht="60">
      <c r="A278" s="43">
        <v>273</v>
      </c>
      <c r="B278" s="11" t="s">
        <v>3482</v>
      </c>
      <c r="C278" s="35" t="s">
        <v>3604</v>
      </c>
      <c r="D278" s="40" t="s">
        <v>3606</v>
      </c>
      <c r="E278" s="27" t="s">
        <v>2961</v>
      </c>
      <c r="F278" s="43" t="s">
        <v>1640</v>
      </c>
      <c r="G278" s="43" t="s">
        <v>3462</v>
      </c>
      <c r="H278" s="27"/>
      <c r="I278" s="27" t="s">
        <v>3675</v>
      </c>
      <c r="J278" s="27" t="s">
        <v>3676</v>
      </c>
      <c r="K278" s="27" t="s">
        <v>2250</v>
      </c>
      <c r="L278" s="62">
        <v>31300.8</v>
      </c>
      <c r="M278" s="43">
        <v>1</v>
      </c>
      <c r="N278" s="62">
        <v>38186.98</v>
      </c>
      <c r="O278" s="27" t="s">
        <v>2962</v>
      </c>
      <c r="P278" s="10" t="s">
        <v>3113</v>
      </c>
      <c r="Q278" s="10" t="s">
        <v>3113</v>
      </c>
      <c r="R278" s="10" t="s">
        <v>3113</v>
      </c>
      <c r="S278" s="10" t="s">
        <v>3113</v>
      </c>
      <c r="T278" s="10" t="s">
        <v>3113</v>
      </c>
      <c r="U278" s="10" t="s">
        <v>3113</v>
      </c>
      <c r="V278" s="27" t="s">
        <v>2963</v>
      </c>
      <c r="W278" s="56" t="s">
        <v>3113</v>
      </c>
      <c r="X278" s="56" t="s">
        <v>3113</v>
      </c>
      <c r="Y278" s="62">
        <v>38186.98</v>
      </c>
      <c r="Z278" s="56" t="s">
        <v>3113</v>
      </c>
      <c r="AA278" s="56" t="s">
        <v>3113</v>
      </c>
      <c r="AB278" s="56" t="s">
        <v>3113</v>
      </c>
      <c r="AC278" s="56" t="s">
        <v>3113</v>
      </c>
      <c r="AD278" s="62">
        <v>38186.98</v>
      </c>
      <c r="AE278" s="56" t="s">
        <v>3113</v>
      </c>
      <c r="AF278" s="56" t="s">
        <v>3113</v>
      </c>
      <c r="AG278" s="56" t="s">
        <v>3113</v>
      </c>
      <c r="AH278" s="56" t="s">
        <v>3113</v>
      </c>
      <c r="AI278" s="56" t="s">
        <v>3113</v>
      </c>
      <c r="AJ278" s="56" t="s">
        <v>1141</v>
      </c>
      <c r="AK278" s="56">
        <v>515.52</v>
      </c>
    </row>
    <row r="279" spans="1:37" ht="12.75">
      <c r="A279" s="50"/>
      <c r="B279" s="51"/>
      <c r="C279" s="52"/>
      <c r="D279" s="53"/>
      <c r="E279" s="52"/>
      <c r="F279" s="50"/>
      <c r="G279" s="50"/>
      <c r="H279" s="52"/>
      <c r="I279" s="52"/>
      <c r="J279" s="52"/>
      <c r="K279" s="52"/>
      <c r="L279" s="63"/>
      <c r="M279" s="50"/>
      <c r="N279" s="63"/>
      <c r="O279" s="52"/>
      <c r="P279" s="63"/>
      <c r="Q279" s="52"/>
      <c r="R279" s="63"/>
      <c r="S279" s="52"/>
      <c r="T279" s="52"/>
      <c r="U279" s="52"/>
      <c r="V279" s="52"/>
      <c r="W279" s="52"/>
      <c r="X279" s="63"/>
      <c r="Y279" s="52"/>
      <c r="Z279" s="52"/>
      <c r="AA279" s="52"/>
      <c r="AB279" s="52"/>
      <c r="AC279" s="52"/>
      <c r="AD279" s="63"/>
      <c r="AE279" s="63"/>
      <c r="AF279" s="63"/>
      <c r="AG279" s="52"/>
      <c r="AH279" s="52"/>
      <c r="AI279" s="52"/>
      <c r="AJ279" s="52"/>
      <c r="AK279" s="52"/>
    </row>
    <row r="280" spans="1:37" ht="12.75">
      <c r="A280" s="44"/>
      <c r="B280" s="45"/>
      <c r="C280" s="46"/>
      <c r="D280" s="47"/>
      <c r="E280" s="46"/>
      <c r="F280" s="44"/>
      <c r="G280" s="44"/>
      <c r="H280" s="46"/>
      <c r="I280" s="46"/>
      <c r="J280" s="46"/>
      <c r="K280" s="46"/>
      <c r="L280" s="64"/>
      <c r="M280" s="44"/>
      <c r="N280" s="64"/>
      <c r="O280" s="46"/>
      <c r="P280" s="64"/>
      <c r="Q280" s="46"/>
      <c r="R280" s="64"/>
      <c r="S280" s="46"/>
      <c r="T280" s="46"/>
      <c r="U280" s="46"/>
      <c r="V280" s="46"/>
      <c r="W280" s="46"/>
      <c r="X280" s="64"/>
      <c r="Y280" s="46"/>
      <c r="Z280" s="46"/>
      <c r="AA280" s="46"/>
      <c r="AB280" s="46"/>
      <c r="AC280" s="46"/>
      <c r="AD280" s="64"/>
      <c r="AE280" s="64"/>
      <c r="AF280" s="64"/>
      <c r="AG280" s="46"/>
      <c r="AH280" s="46"/>
      <c r="AI280" s="46"/>
      <c r="AJ280" s="46"/>
      <c r="AK280" s="46"/>
    </row>
    <row r="281" spans="1:37" ht="98.25" customHeight="1">
      <c r="A281" s="44"/>
      <c r="B281" s="45"/>
      <c r="C281" s="46"/>
      <c r="D281" s="47"/>
      <c r="E281" s="46"/>
      <c r="F281" s="54"/>
      <c r="G281" s="44"/>
      <c r="H281" s="46"/>
      <c r="I281" s="46"/>
      <c r="J281" s="46"/>
      <c r="K281" s="46"/>
      <c r="L281" s="64"/>
      <c r="M281" s="44"/>
      <c r="N281" s="64"/>
      <c r="O281" s="46"/>
      <c r="P281" s="64"/>
      <c r="Q281" s="46"/>
      <c r="R281" s="64"/>
      <c r="S281" s="46"/>
      <c r="T281" s="46"/>
      <c r="U281" s="46"/>
      <c r="V281" s="46"/>
      <c r="W281" s="46"/>
      <c r="X281" s="64"/>
      <c r="Y281" s="46"/>
      <c r="Z281" s="46"/>
      <c r="AA281" s="46"/>
      <c r="AB281" s="46"/>
      <c r="AC281" s="46"/>
      <c r="AD281" s="64"/>
      <c r="AE281" s="64"/>
      <c r="AF281" s="64"/>
      <c r="AG281" s="46"/>
      <c r="AH281" s="46"/>
      <c r="AI281" s="46"/>
      <c r="AJ281" s="46"/>
      <c r="AK281" s="46"/>
    </row>
    <row r="282" spans="1:37" ht="12.75">
      <c r="A282" s="44"/>
      <c r="B282" s="45"/>
      <c r="C282" s="46"/>
      <c r="D282" s="47"/>
      <c r="E282" s="46"/>
      <c r="F282" s="54"/>
      <c r="G282" s="44"/>
      <c r="H282" s="46"/>
      <c r="I282" s="46"/>
      <c r="J282" s="46"/>
      <c r="K282" s="46"/>
      <c r="L282" s="64"/>
      <c r="M282" s="44"/>
      <c r="N282" s="64"/>
      <c r="O282" s="46"/>
      <c r="P282" s="64"/>
      <c r="Q282" s="46"/>
      <c r="R282" s="64"/>
      <c r="S282" s="46"/>
      <c r="T282" s="46"/>
      <c r="U282" s="46"/>
      <c r="V282" s="46"/>
      <c r="W282" s="46"/>
      <c r="X282" s="64"/>
      <c r="Y282" s="46"/>
      <c r="Z282" s="46"/>
      <c r="AA282" s="46"/>
      <c r="AB282" s="46"/>
      <c r="AC282" s="46"/>
      <c r="AD282" s="64"/>
      <c r="AE282" s="64"/>
      <c r="AF282" s="64"/>
      <c r="AG282" s="46"/>
      <c r="AH282" s="46"/>
      <c r="AI282" s="46"/>
      <c r="AJ282" s="46"/>
      <c r="AK282" s="46"/>
    </row>
    <row r="283" spans="1:37" ht="12.75">
      <c r="A283" s="44"/>
      <c r="B283" s="45"/>
      <c r="C283" s="46"/>
      <c r="D283" s="47"/>
      <c r="E283" s="46"/>
      <c r="F283" s="54"/>
      <c r="G283" s="44"/>
      <c r="H283" s="46"/>
      <c r="I283" s="46"/>
      <c r="J283" s="46"/>
      <c r="K283" s="46"/>
      <c r="L283" s="64"/>
      <c r="M283" s="44"/>
      <c r="N283" s="64"/>
      <c r="O283" s="46"/>
      <c r="P283" s="64"/>
      <c r="Q283" s="46"/>
      <c r="R283" s="64"/>
      <c r="S283" s="46"/>
      <c r="T283" s="46"/>
      <c r="U283" s="46"/>
      <c r="V283" s="46"/>
      <c r="W283" s="46"/>
      <c r="X283" s="64"/>
      <c r="Y283" s="46"/>
      <c r="Z283" s="46"/>
      <c r="AA283" s="46"/>
      <c r="AB283" s="46"/>
      <c r="AC283" s="46"/>
      <c r="AD283" s="64"/>
      <c r="AE283" s="64"/>
      <c r="AF283" s="64"/>
      <c r="AG283" s="46"/>
      <c r="AH283" s="46"/>
      <c r="AI283" s="46"/>
      <c r="AJ283" s="46"/>
      <c r="AK283" s="46"/>
    </row>
    <row r="284" spans="1:37" ht="253.5" customHeight="1">
      <c r="A284" s="44"/>
      <c r="B284" s="45"/>
      <c r="C284" s="46"/>
      <c r="D284" s="47"/>
      <c r="E284" s="46"/>
      <c r="F284" s="54"/>
      <c r="G284" s="44"/>
      <c r="H284" s="46"/>
      <c r="I284" s="46"/>
      <c r="J284" s="46"/>
      <c r="K284" s="46"/>
      <c r="L284" s="64"/>
      <c r="M284" s="44"/>
      <c r="N284" s="64"/>
      <c r="O284" s="46"/>
      <c r="P284" s="64"/>
      <c r="Q284" s="46"/>
      <c r="R284" s="64"/>
      <c r="S284" s="46"/>
      <c r="T284" s="46"/>
      <c r="U284" s="46"/>
      <c r="V284" s="46"/>
      <c r="W284" s="46"/>
      <c r="X284" s="64"/>
      <c r="Y284" s="46"/>
      <c r="Z284" s="46"/>
      <c r="AA284" s="46"/>
      <c r="AB284" s="46"/>
      <c r="AC284" s="46"/>
      <c r="AD284" s="64"/>
      <c r="AE284" s="64"/>
      <c r="AF284" s="64"/>
      <c r="AG284" s="46"/>
      <c r="AH284" s="46"/>
      <c r="AI284" s="46"/>
      <c r="AJ284" s="46"/>
      <c r="AK284" s="46"/>
    </row>
    <row r="285" spans="1:37" ht="53.25" customHeight="1">
      <c r="A285" s="44"/>
      <c r="B285" s="45"/>
      <c r="C285" s="46"/>
      <c r="D285" s="47"/>
      <c r="E285" s="46"/>
      <c r="F285" s="54"/>
      <c r="G285" s="44"/>
      <c r="H285" s="46"/>
      <c r="I285" s="46"/>
      <c r="J285" s="46"/>
      <c r="K285" s="46"/>
      <c r="L285" s="64"/>
      <c r="M285" s="44"/>
      <c r="N285" s="64"/>
      <c r="O285" s="46"/>
      <c r="P285" s="64"/>
      <c r="Q285" s="46"/>
      <c r="R285" s="64"/>
      <c r="S285" s="46"/>
      <c r="T285" s="46"/>
      <c r="U285" s="46"/>
      <c r="V285" s="46"/>
      <c r="W285" s="46"/>
      <c r="X285" s="64"/>
      <c r="Y285" s="46"/>
      <c r="Z285" s="46"/>
      <c r="AA285" s="46"/>
      <c r="AB285" s="46"/>
      <c r="AC285" s="46"/>
      <c r="AD285" s="64"/>
      <c r="AE285" s="64"/>
      <c r="AF285" s="64"/>
      <c r="AG285" s="46"/>
      <c r="AH285" s="46"/>
      <c r="AI285" s="46"/>
      <c r="AJ285" s="46"/>
      <c r="AK285" s="46"/>
    </row>
    <row r="286" spans="1:37" ht="90.75" customHeight="1">
      <c r="A286" s="44"/>
      <c r="B286" s="45"/>
      <c r="C286" s="46"/>
      <c r="D286" s="47"/>
      <c r="E286" s="46"/>
      <c r="F286" s="54"/>
      <c r="G286" s="44"/>
      <c r="H286" s="46"/>
      <c r="I286" s="46"/>
      <c r="J286" s="46"/>
      <c r="K286" s="46"/>
      <c r="L286" s="64"/>
      <c r="M286" s="44"/>
      <c r="N286" s="64"/>
      <c r="O286" s="46"/>
      <c r="P286" s="64"/>
      <c r="Q286" s="46"/>
      <c r="R286" s="64"/>
      <c r="S286" s="46"/>
      <c r="T286" s="46"/>
      <c r="U286" s="46"/>
      <c r="V286" s="46"/>
      <c r="W286" s="46"/>
      <c r="X286" s="64"/>
      <c r="Y286" s="46"/>
      <c r="Z286" s="46"/>
      <c r="AA286" s="46"/>
      <c r="AB286" s="46"/>
      <c r="AC286" s="46"/>
      <c r="AD286" s="64"/>
      <c r="AE286" s="64"/>
      <c r="AF286" s="64"/>
      <c r="AG286" s="46"/>
      <c r="AH286" s="46"/>
      <c r="AI286" s="46"/>
      <c r="AJ286" s="46"/>
      <c r="AK286" s="46"/>
    </row>
    <row r="287" spans="1:37" ht="12.75">
      <c r="A287" s="44"/>
      <c r="B287" s="45"/>
      <c r="C287" s="46"/>
      <c r="D287" s="47"/>
      <c r="E287" s="46"/>
      <c r="F287" s="54"/>
      <c r="G287" s="44"/>
      <c r="H287" s="46"/>
      <c r="I287" s="46"/>
      <c r="J287" s="46"/>
      <c r="K287" s="46"/>
      <c r="L287" s="64"/>
      <c r="M287" s="44"/>
      <c r="N287" s="64"/>
      <c r="O287" s="46"/>
      <c r="P287" s="64"/>
      <c r="Q287" s="46"/>
      <c r="R287" s="64"/>
      <c r="S287" s="46"/>
      <c r="T287" s="46"/>
      <c r="U287" s="46"/>
      <c r="V287" s="46"/>
      <c r="W287" s="46"/>
      <c r="X287" s="64"/>
      <c r="Y287" s="46"/>
      <c r="Z287" s="46"/>
      <c r="AA287" s="46"/>
      <c r="AB287" s="46"/>
      <c r="AC287" s="46"/>
      <c r="AD287" s="64"/>
      <c r="AE287" s="64"/>
      <c r="AF287" s="64"/>
      <c r="AG287" s="46"/>
      <c r="AH287" s="46"/>
      <c r="AI287" s="46"/>
      <c r="AJ287" s="46"/>
      <c r="AK287" s="46"/>
    </row>
    <row r="288" spans="1:37" ht="52.5" customHeight="1">
      <c r="A288" s="44"/>
      <c r="B288" s="45"/>
      <c r="C288" s="46"/>
      <c r="D288" s="47"/>
      <c r="E288" s="46"/>
      <c r="F288" s="54"/>
      <c r="G288" s="44"/>
      <c r="H288" s="46"/>
      <c r="I288" s="46"/>
      <c r="J288" s="46"/>
      <c r="K288" s="46"/>
      <c r="L288" s="64"/>
      <c r="M288" s="44"/>
      <c r="N288" s="64"/>
      <c r="O288" s="46"/>
      <c r="P288" s="64"/>
      <c r="Q288" s="46"/>
      <c r="R288" s="64"/>
      <c r="S288" s="46"/>
      <c r="T288" s="46"/>
      <c r="U288" s="46"/>
      <c r="V288" s="46"/>
      <c r="W288" s="46"/>
      <c r="X288" s="64"/>
      <c r="Y288" s="46"/>
      <c r="Z288" s="46"/>
      <c r="AA288" s="46"/>
      <c r="AB288" s="46"/>
      <c r="AC288" s="46"/>
      <c r="AD288" s="64"/>
      <c r="AE288" s="64"/>
      <c r="AF288" s="64"/>
      <c r="AG288" s="46"/>
      <c r="AH288" s="46"/>
      <c r="AI288" s="46"/>
      <c r="AJ288" s="46"/>
      <c r="AK288" s="46"/>
    </row>
    <row r="289" spans="1:37" ht="78" customHeight="1">
      <c r="A289" s="44"/>
      <c r="B289" s="45"/>
      <c r="C289" s="46"/>
      <c r="D289" s="47"/>
      <c r="E289" s="46"/>
      <c r="F289" s="54"/>
      <c r="G289" s="44"/>
      <c r="H289" s="46"/>
      <c r="I289" s="46"/>
      <c r="J289" s="46"/>
      <c r="K289" s="46"/>
      <c r="L289" s="64"/>
      <c r="M289" s="44"/>
      <c r="N289" s="64"/>
      <c r="O289" s="46"/>
      <c r="P289" s="64"/>
      <c r="Q289" s="46"/>
      <c r="R289" s="64"/>
      <c r="S289" s="46"/>
      <c r="T289" s="46"/>
      <c r="U289" s="46"/>
      <c r="V289" s="46"/>
      <c r="W289" s="46"/>
      <c r="X289" s="64"/>
      <c r="Y289" s="46"/>
      <c r="Z289" s="46"/>
      <c r="AA289" s="46"/>
      <c r="AB289" s="46"/>
      <c r="AC289" s="46"/>
      <c r="AD289" s="64"/>
      <c r="AE289" s="64"/>
      <c r="AF289" s="64"/>
      <c r="AG289" s="46"/>
      <c r="AH289" s="46"/>
      <c r="AI289" s="46"/>
      <c r="AJ289" s="46"/>
      <c r="AK289" s="46"/>
    </row>
    <row r="290" spans="1:37" ht="12.75">
      <c r="A290" s="44"/>
      <c r="B290" s="45"/>
      <c r="C290" s="46"/>
      <c r="D290" s="47"/>
      <c r="E290" s="46"/>
      <c r="F290" s="44"/>
      <c r="G290" s="44"/>
      <c r="H290" s="46"/>
      <c r="I290" s="46"/>
      <c r="J290" s="46"/>
      <c r="K290" s="46"/>
      <c r="L290" s="64"/>
      <c r="M290" s="44"/>
      <c r="N290" s="64"/>
      <c r="O290" s="46"/>
      <c r="P290" s="64"/>
      <c r="Q290" s="46"/>
      <c r="R290" s="64"/>
      <c r="S290" s="46"/>
      <c r="T290" s="46"/>
      <c r="U290" s="46"/>
      <c r="V290" s="46"/>
      <c r="W290" s="46"/>
      <c r="X290" s="64"/>
      <c r="Y290" s="46"/>
      <c r="Z290" s="46"/>
      <c r="AA290" s="46"/>
      <c r="AB290" s="46"/>
      <c r="AC290" s="46"/>
      <c r="AD290" s="64"/>
      <c r="AE290" s="64"/>
      <c r="AF290" s="64"/>
      <c r="AG290" s="46"/>
      <c r="AH290" s="46"/>
      <c r="AI290" s="46"/>
      <c r="AJ290" s="46"/>
      <c r="AK290" s="46"/>
    </row>
    <row r="291" spans="1:37" ht="94.5" customHeight="1">
      <c r="A291" s="44"/>
      <c r="B291" s="45"/>
      <c r="C291" s="46"/>
      <c r="D291" s="47"/>
      <c r="E291" s="46"/>
      <c r="F291" s="54"/>
      <c r="G291" s="44"/>
      <c r="H291" s="46"/>
      <c r="I291" s="46"/>
      <c r="J291" s="46"/>
      <c r="K291" s="46"/>
      <c r="L291" s="64"/>
      <c r="M291" s="44"/>
      <c r="N291" s="64"/>
      <c r="O291" s="46"/>
      <c r="P291" s="64"/>
      <c r="Q291" s="46"/>
      <c r="R291" s="64"/>
      <c r="S291" s="46"/>
      <c r="T291" s="46"/>
      <c r="U291" s="46"/>
      <c r="V291" s="46"/>
      <c r="W291" s="46"/>
      <c r="X291" s="64"/>
      <c r="Y291" s="46"/>
      <c r="Z291" s="46"/>
      <c r="AA291" s="46"/>
      <c r="AB291" s="46"/>
      <c r="AC291" s="46"/>
      <c r="AD291" s="64"/>
      <c r="AE291" s="64"/>
      <c r="AF291" s="64"/>
      <c r="AG291" s="46"/>
      <c r="AH291" s="46"/>
      <c r="AI291" s="46"/>
      <c r="AJ291" s="46"/>
      <c r="AK291" s="46"/>
    </row>
    <row r="292" spans="1:37" ht="32.25" customHeight="1">
      <c r="A292" s="44"/>
      <c r="B292" s="45"/>
      <c r="C292" s="46"/>
      <c r="D292" s="47"/>
      <c r="E292" s="46"/>
      <c r="F292" s="54"/>
      <c r="G292" s="44"/>
      <c r="H292" s="46"/>
      <c r="I292" s="46"/>
      <c r="J292" s="46"/>
      <c r="K292" s="46"/>
      <c r="L292" s="64"/>
      <c r="M292" s="44"/>
      <c r="N292" s="64"/>
      <c r="O292" s="46"/>
      <c r="P292" s="64"/>
      <c r="Q292" s="46"/>
      <c r="R292" s="64"/>
      <c r="S292" s="46"/>
      <c r="T292" s="46"/>
      <c r="U292" s="46"/>
      <c r="V292" s="46"/>
      <c r="W292" s="46"/>
      <c r="X292" s="64"/>
      <c r="Y292" s="46"/>
      <c r="Z292" s="46"/>
      <c r="AA292" s="46"/>
      <c r="AB292" s="46"/>
      <c r="AC292" s="46"/>
      <c r="AD292" s="64"/>
      <c r="AE292" s="64"/>
      <c r="AF292" s="64"/>
      <c r="AG292" s="46"/>
      <c r="AH292" s="46"/>
      <c r="AI292" s="46"/>
      <c r="AJ292" s="46"/>
      <c r="AK292" s="46"/>
    </row>
    <row r="293" spans="1:37" ht="12.75">
      <c r="A293" s="44"/>
      <c r="B293" s="45"/>
      <c r="C293" s="46"/>
      <c r="D293" s="47"/>
      <c r="E293" s="46"/>
      <c r="F293" s="44"/>
      <c r="G293" s="44"/>
      <c r="H293" s="46"/>
      <c r="I293" s="46"/>
      <c r="J293" s="46"/>
      <c r="K293" s="46"/>
      <c r="L293" s="64"/>
      <c r="M293" s="44"/>
      <c r="N293" s="64"/>
      <c r="O293" s="46"/>
      <c r="P293" s="64"/>
      <c r="Q293" s="46"/>
      <c r="R293" s="64"/>
      <c r="S293" s="46"/>
      <c r="T293" s="46"/>
      <c r="U293" s="46"/>
      <c r="V293" s="46"/>
      <c r="W293" s="46"/>
      <c r="X293" s="64"/>
      <c r="Y293" s="46"/>
      <c r="Z293" s="46"/>
      <c r="AA293" s="46"/>
      <c r="AB293" s="46"/>
      <c r="AC293" s="46"/>
      <c r="AD293" s="64"/>
      <c r="AE293" s="64"/>
      <c r="AF293" s="64"/>
      <c r="AG293" s="46"/>
      <c r="AH293" s="46"/>
      <c r="AI293" s="46"/>
      <c r="AJ293" s="46"/>
      <c r="AK293" s="46"/>
    </row>
    <row r="294" spans="1:37" ht="55.5" customHeight="1">
      <c r="A294" s="44"/>
      <c r="B294" s="45"/>
      <c r="C294" s="46"/>
      <c r="D294" s="47"/>
      <c r="E294" s="46"/>
      <c r="F294" s="54"/>
      <c r="G294" s="44"/>
      <c r="H294" s="46"/>
      <c r="I294" s="46"/>
      <c r="J294" s="46"/>
      <c r="K294" s="46"/>
      <c r="L294" s="64"/>
      <c r="M294" s="44"/>
      <c r="N294" s="64"/>
      <c r="O294" s="46"/>
      <c r="P294" s="64"/>
      <c r="Q294" s="46"/>
      <c r="R294" s="64"/>
      <c r="S294" s="46"/>
      <c r="T294" s="46"/>
      <c r="U294" s="46"/>
      <c r="V294" s="46"/>
      <c r="W294" s="46"/>
      <c r="X294" s="64"/>
      <c r="Y294" s="46"/>
      <c r="Z294" s="46"/>
      <c r="AA294" s="46"/>
      <c r="AB294" s="46"/>
      <c r="AC294" s="46"/>
      <c r="AD294" s="64"/>
      <c r="AE294" s="64"/>
      <c r="AF294" s="64"/>
      <c r="AG294" s="46"/>
      <c r="AH294" s="46"/>
      <c r="AI294" s="46"/>
      <c r="AJ294" s="46"/>
      <c r="AK294" s="46"/>
    </row>
    <row r="295" spans="1:37" ht="12.75">
      <c r="A295" s="44"/>
      <c r="B295" s="45"/>
      <c r="C295" s="46"/>
      <c r="D295" s="47"/>
      <c r="E295" s="46"/>
      <c r="F295" s="54"/>
      <c r="G295" s="44"/>
      <c r="H295" s="46"/>
      <c r="I295" s="46"/>
      <c r="J295" s="46"/>
      <c r="K295" s="46"/>
      <c r="L295" s="64"/>
      <c r="M295" s="44"/>
      <c r="N295" s="64"/>
      <c r="O295" s="46"/>
      <c r="P295" s="64"/>
      <c r="Q295" s="46"/>
      <c r="R295" s="64"/>
      <c r="S295" s="46"/>
      <c r="T295" s="46"/>
      <c r="U295" s="46"/>
      <c r="V295" s="46"/>
      <c r="W295" s="46"/>
      <c r="X295" s="64"/>
      <c r="Y295" s="46"/>
      <c r="Z295" s="46"/>
      <c r="AA295" s="46"/>
      <c r="AB295" s="46"/>
      <c r="AC295" s="46"/>
      <c r="AD295" s="64"/>
      <c r="AE295" s="64"/>
      <c r="AF295" s="64"/>
      <c r="AG295" s="46"/>
      <c r="AH295" s="46"/>
      <c r="AI295" s="46"/>
      <c r="AJ295" s="46"/>
      <c r="AK295" s="46"/>
    </row>
    <row r="296" spans="1:37" ht="55.5" customHeight="1">
      <c r="A296" s="44"/>
      <c r="B296" s="45"/>
      <c r="C296" s="46"/>
      <c r="D296" s="47"/>
      <c r="E296" s="46"/>
      <c r="F296" s="54"/>
      <c r="G296" s="44"/>
      <c r="H296" s="46"/>
      <c r="I296" s="46"/>
      <c r="J296" s="46"/>
      <c r="K296" s="46"/>
      <c r="L296" s="64"/>
      <c r="M296" s="44"/>
      <c r="N296" s="64"/>
      <c r="O296" s="46"/>
      <c r="P296" s="64"/>
      <c r="Q296" s="46"/>
      <c r="R296" s="64"/>
      <c r="S296" s="46"/>
      <c r="T296" s="46"/>
      <c r="U296" s="46"/>
      <c r="V296" s="46"/>
      <c r="W296" s="46"/>
      <c r="X296" s="64"/>
      <c r="Y296" s="46"/>
      <c r="Z296" s="46"/>
      <c r="AA296" s="46"/>
      <c r="AB296" s="46"/>
      <c r="AC296" s="46"/>
      <c r="AD296" s="64"/>
      <c r="AE296" s="64"/>
      <c r="AF296" s="64"/>
      <c r="AG296" s="46"/>
      <c r="AH296" s="46"/>
      <c r="AI296" s="46"/>
      <c r="AJ296" s="46"/>
      <c r="AK296" s="46"/>
    </row>
    <row r="297" spans="1:37" ht="12.75">
      <c r="A297" s="44"/>
      <c r="B297" s="45"/>
      <c r="C297" s="46"/>
      <c r="D297" s="47"/>
      <c r="E297" s="46"/>
      <c r="F297" s="44"/>
      <c r="G297" s="44"/>
      <c r="H297" s="46"/>
      <c r="I297" s="46"/>
      <c r="J297" s="46"/>
      <c r="K297" s="46"/>
      <c r="L297" s="64"/>
      <c r="M297" s="44"/>
      <c r="N297" s="64"/>
      <c r="O297" s="46"/>
      <c r="P297" s="64"/>
      <c r="Q297" s="46"/>
      <c r="R297" s="64"/>
      <c r="S297" s="46"/>
      <c r="T297" s="46"/>
      <c r="U297" s="46"/>
      <c r="V297" s="46"/>
      <c r="W297" s="46"/>
      <c r="X297" s="64"/>
      <c r="Y297" s="46"/>
      <c r="Z297" s="46"/>
      <c r="AA297" s="46"/>
      <c r="AB297" s="46"/>
      <c r="AC297" s="46"/>
      <c r="AD297" s="64"/>
      <c r="AE297" s="64"/>
      <c r="AF297" s="64"/>
      <c r="AG297" s="46"/>
      <c r="AH297" s="46"/>
      <c r="AI297" s="46"/>
      <c r="AJ297" s="46"/>
      <c r="AK297" s="46"/>
    </row>
    <row r="298" spans="1:37" ht="12.75">
      <c r="A298" s="44"/>
      <c r="B298" s="45"/>
      <c r="C298" s="46"/>
      <c r="D298" s="47"/>
      <c r="E298" s="46"/>
      <c r="F298" s="54"/>
      <c r="G298" s="44"/>
      <c r="H298" s="46"/>
      <c r="I298" s="46"/>
      <c r="J298" s="46"/>
      <c r="K298" s="46"/>
      <c r="L298" s="64"/>
      <c r="M298" s="44"/>
      <c r="N298" s="64"/>
      <c r="O298" s="46"/>
      <c r="P298" s="64"/>
      <c r="Q298" s="46"/>
      <c r="R298" s="64"/>
      <c r="S298" s="46"/>
      <c r="T298" s="46"/>
      <c r="U298" s="46"/>
      <c r="V298" s="46"/>
      <c r="W298" s="46"/>
      <c r="X298" s="64"/>
      <c r="Y298" s="46"/>
      <c r="Z298" s="46"/>
      <c r="AA298" s="46"/>
      <c r="AB298" s="46"/>
      <c r="AC298" s="46"/>
      <c r="AD298" s="64"/>
      <c r="AE298" s="64"/>
      <c r="AF298" s="64"/>
      <c r="AG298" s="46"/>
      <c r="AH298" s="46"/>
      <c r="AI298" s="46"/>
      <c r="AJ298" s="46"/>
      <c r="AK298" s="46"/>
    </row>
    <row r="299" spans="1:37" ht="60.75" customHeight="1">
      <c r="A299" s="44"/>
      <c r="B299" s="45"/>
      <c r="C299" s="46"/>
      <c r="D299" s="47"/>
      <c r="E299" s="46"/>
      <c r="F299" s="54"/>
      <c r="G299" s="44"/>
      <c r="H299" s="46"/>
      <c r="I299" s="46"/>
      <c r="J299" s="46"/>
      <c r="K299" s="46"/>
      <c r="L299" s="64"/>
      <c r="M299" s="44"/>
      <c r="N299" s="64"/>
      <c r="O299" s="46"/>
      <c r="P299" s="64"/>
      <c r="Q299" s="46"/>
      <c r="R299" s="64"/>
      <c r="S299" s="46"/>
      <c r="T299" s="46"/>
      <c r="U299" s="46"/>
      <c r="V299" s="46"/>
      <c r="W299" s="46"/>
      <c r="X299" s="64"/>
      <c r="Y299" s="46"/>
      <c r="Z299" s="46"/>
      <c r="AA299" s="46"/>
      <c r="AB299" s="46"/>
      <c r="AC299" s="46"/>
      <c r="AD299" s="64"/>
      <c r="AE299" s="64"/>
      <c r="AF299" s="64"/>
      <c r="AG299" s="46"/>
      <c r="AH299" s="46"/>
      <c r="AI299" s="46"/>
      <c r="AJ299" s="46"/>
      <c r="AK299" s="46"/>
    </row>
    <row r="300" spans="1:37" ht="41.25" customHeight="1">
      <c r="A300" s="44"/>
      <c r="B300" s="45"/>
      <c r="C300" s="46"/>
      <c r="D300" s="47"/>
      <c r="E300" s="46"/>
      <c r="F300" s="54"/>
      <c r="G300" s="44"/>
      <c r="H300" s="46"/>
      <c r="I300" s="46"/>
      <c r="J300" s="46"/>
      <c r="K300" s="46"/>
      <c r="L300" s="64"/>
      <c r="M300" s="44"/>
      <c r="N300" s="64"/>
      <c r="O300" s="46"/>
      <c r="P300" s="64"/>
      <c r="Q300" s="46"/>
      <c r="R300" s="64"/>
      <c r="S300" s="46"/>
      <c r="T300" s="46"/>
      <c r="U300" s="46"/>
      <c r="V300" s="46"/>
      <c r="W300" s="46"/>
      <c r="X300" s="64"/>
      <c r="Y300" s="46"/>
      <c r="Z300" s="46"/>
      <c r="AA300" s="46"/>
      <c r="AB300" s="46"/>
      <c r="AC300" s="46"/>
      <c r="AD300" s="64"/>
      <c r="AE300" s="64"/>
      <c r="AF300" s="64"/>
      <c r="AG300" s="46"/>
      <c r="AH300" s="46"/>
      <c r="AI300" s="46"/>
      <c r="AJ300" s="46"/>
      <c r="AK300" s="46"/>
    </row>
    <row r="301" spans="1:37" ht="52.5" customHeight="1">
      <c r="A301" s="44"/>
      <c r="B301" s="45"/>
      <c r="C301" s="46"/>
      <c r="D301" s="47"/>
      <c r="E301" s="46"/>
      <c r="F301" s="54"/>
      <c r="G301" s="44"/>
      <c r="H301" s="46"/>
      <c r="I301" s="46"/>
      <c r="J301" s="46"/>
      <c r="K301" s="46"/>
      <c r="L301" s="64"/>
      <c r="M301" s="44"/>
      <c r="N301" s="64"/>
      <c r="O301" s="46"/>
      <c r="P301" s="64"/>
      <c r="Q301" s="46"/>
      <c r="R301" s="64"/>
      <c r="S301" s="46"/>
      <c r="T301" s="46"/>
      <c r="U301" s="46"/>
      <c r="V301" s="46"/>
      <c r="W301" s="46"/>
      <c r="X301" s="64"/>
      <c r="Y301" s="46"/>
      <c r="Z301" s="46"/>
      <c r="AA301" s="46"/>
      <c r="AB301" s="46"/>
      <c r="AC301" s="46"/>
      <c r="AD301" s="64"/>
      <c r="AE301" s="64"/>
      <c r="AF301" s="64"/>
      <c r="AG301" s="46"/>
      <c r="AH301" s="46"/>
      <c r="AI301" s="46"/>
      <c r="AJ301" s="46"/>
      <c r="AK301" s="46"/>
    </row>
    <row r="302" spans="1:37" ht="12.75">
      <c r="A302" s="44"/>
      <c r="B302" s="45"/>
      <c r="C302" s="46"/>
      <c r="D302" s="47"/>
      <c r="E302" s="46"/>
      <c r="F302" s="54"/>
      <c r="G302" s="44"/>
      <c r="H302" s="46"/>
      <c r="I302" s="46"/>
      <c r="J302" s="46"/>
      <c r="K302" s="46"/>
      <c r="L302" s="64"/>
      <c r="M302" s="44"/>
      <c r="N302" s="64"/>
      <c r="O302" s="46"/>
      <c r="P302" s="64"/>
      <c r="Q302" s="46"/>
      <c r="R302" s="64"/>
      <c r="S302" s="46"/>
      <c r="T302" s="46"/>
      <c r="U302" s="46"/>
      <c r="V302" s="46"/>
      <c r="W302" s="46"/>
      <c r="X302" s="64"/>
      <c r="Y302" s="46"/>
      <c r="Z302" s="46"/>
      <c r="AA302" s="46"/>
      <c r="AB302" s="46"/>
      <c r="AC302" s="46"/>
      <c r="AD302" s="64"/>
      <c r="AE302" s="64"/>
      <c r="AF302" s="64"/>
      <c r="AG302" s="46"/>
      <c r="AH302" s="46"/>
      <c r="AI302" s="46"/>
      <c r="AJ302" s="46"/>
      <c r="AK302" s="46"/>
    </row>
    <row r="303" spans="1:37" ht="90" customHeight="1">
      <c r="A303" s="44"/>
      <c r="B303" s="45"/>
      <c r="C303" s="46"/>
      <c r="D303" s="47"/>
      <c r="E303" s="46"/>
      <c r="F303" s="54"/>
      <c r="G303" s="44"/>
      <c r="H303" s="46"/>
      <c r="I303" s="46"/>
      <c r="J303" s="46"/>
      <c r="K303" s="46"/>
      <c r="L303" s="64"/>
      <c r="M303" s="44"/>
      <c r="N303" s="64"/>
      <c r="O303" s="46"/>
      <c r="P303" s="64"/>
      <c r="Q303" s="46"/>
      <c r="R303" s="64"/>
      <c r="S303" s="46"/>
      <c r="T303" s="46"/>
      <c r="U303" s="46"/>
      <c r="V303" s="46"/>
      <c r="W303" s="46"/>
      <c r="X303" s="64"/>
      <c r="Y303" s="46"/>
      <c r="Z303" s="46"/>
      <c r="AA303" s="46"/>
      <c r="AB303" s="46"/>
      <c r="AC303" s="46"/>
      <c r="AD303" s="64"/>
      <c r="AE303" s="64"/>
      <c r="AF303" s="64"/>
      <c r="AG303" s="46"/>
      <c r="AH303" s="46"/>
      <c r="AI303" s="46"/>
      <c r="AJ303" s="46"/>
      <c r="AK303" s="46"/>
    </row>
    <row r="304" spans="1:37" ht="89.25" customHeight="1">
      <c r="A304" s="44"/>
      <c r="B304" s="45"/>
      <c r="C304" s="46"/>
      <c r="D304" s="47"/>
      <c r="E304" s="46"/>
      <c r="F304" s="54"/>
      <c r="G304" s="44"/>
      <c r="H304" s="46"/>
      <c r="I304" s="46"/>
      <c r="J304" s="46"/>
      <c r="K304" s="46"/>
      <c r="L304" s="64"/>
      <c r="M304" s="44"/>
      <c r="N304" s="64"/>
      <c r="O304" s="46"/>
      <c r="P304" s="64"/>
      <c r="Q304" s="46"/>
      <c r="R304" s="64"/>
      <c r="S304" s="46"/>
      <c r="T304" s="46"/>
      <c r="U304" s="46"/>
      <c r="V304" s="46"/>
      <c r="W304" s="46"/>
      <c r="X304" s="64"/>
      <c r="Y304" s="46"/>
      <c r="Z304" s="46"/>
      <c r="AA304" s="46"/>
      <c r="AB304" s="46"/>
      <c r="AC304" s="46"/>
      <c r="AD304" s="64"/>
      <c r="AE304" s="64"/>
      <c r="AF304" s="64"/>
      <c r="AG304" s="46"/>
      <c r="AH304" s="46"/>
      <c r="AI304" s="46"/>
      <c r="AJ304" s="46"/>
      <c r="AK304" s="46"/>
    </row>
    <row r="305" spans="1:37" ht="80.25" customHeight="1">
      <c r="A305" s="44"/>
      <c r="B305" s="45"/>
      <c r="C305" s="46"/>
      <c r="D305" s="47"/>
      <c r="E305" s="46"/>
      <c r="F305" s="44"/>
      <c r="G305" s="44"/>
      <c r="H305" s="46"/>
      <c r="I305" s="46"/>
      <c r="J305" s="46"/>
      <c r="K305" s="46"/>
      <c r="L305" s="64"/>
      <c r="M305" s="44"/>
      <c r="N305" s="64"/>
      <c r="O305" s="46"/>
      <c r="P305" s="64"/>
      <c r="Q305" s="46"/>
      <c r="R305" s="64"/>
      <c r="S305" s="46"/>
      <c r="T305" s="46"/>
      <c r="U305" s="46"/>
      <c r="V305" s="46"/>
      <c r="W305" s="46"/>
      <c r="X305" s="64"/>
      <c r="Y305" s="46"/>
      <c r="Z305" s="46"/>
      <c r="AA305" s="46"/>
      <c r="AB305" s="46"/>
      <c r="AC305" s="46"/>
      <c r="AD305" s="64"/>
      <c r="AE305" s="64"/>
      <c r="AF305" s="64"/>
      <c r="AG305" s="46"/>
      <c r="AH305" s="46"/>
      <c r="AI305" s="46"/>
      <c r="AJ305" s="46"/>
      <c r="AK305" s="46"/>
    </row>
    <row r="306" spans="1:37" ht="12.75">
      <c r="A306" s="44"/>
      <c r="B306" s="45"/>
      <c r="C306" s="46"/>
      <c r="D306" s="47"/>
      <c r="E306" s="46"/>
      <c r="F306" s="54"/>
      <c r="G306" s="44"/>
      <c r="H306" s="46"/>
      <c r="I306" s="46"/>
      <c r="J306" s="46"/>
      <c r="K306" s="46"/>
      <c r="L306" s="64"/>
      <c r="M306" s="44"/>
      <c r="N306" s="64"/>
      <c r="O306" s="46"/>
      <c r="P306" s="64"/>
      <c r="Q306" s="46"/>
      <c r="R306" s="64"/>
      <c r="S306" s="46"/>
      <c r="T306" s="46"/>
      <c r="U306" s="46"/>
      <c r="V306" s="46"/>
      <c r="W306" s="46"/>
      <c r="X306" s="64"/>
      <c r="Y306" s="46"/>
      <c r="Z306" s="46"/>
      <c r="AA306" s="46"/>
      <c r="AB306" s="46"/>
      <c r="AC306" s="46"/>
      <c r="AD306" s="64"/>
      <c r="AE306" s="64"/>
      <c r="AF306" s="64"/>
      <c r="AG306" s="46"/>
      <c r="AH306" s="46"/>
      <c r="AI306" s="46"/>
      <c r="AJ306" s="46"/>
      <c r="AK306" s="46"/>
    </row>
    <row r="307" spans="1:37" ht="131.25" customHeight="1">
      <c r="A307" s="44"/>
      <c r="B307" s="45"/>
      <c r="C307" s="46"/>
      <c r="D307" s="48"/>
      <c r="E307" s="46"/>
      <c r="F307" s="54"/>
      <c r="G307" s="44"/>
      <c r="H307" s="46"/>
      <c r="I307" s="46"/>
      <c r="J307" s="46"/>
      <c r="K307" s="46"/>
      <c r="L307" s="64"/>
      <c r="M307" s="44"/>
      <c r="N307" s="64"/>
      <c r="O307" s="46"/>
      <c r="P307" s="64"/>
      <c r="Q307" s="46"/>
      <c r="R307" s="64"/>
      <c r="S307" s="46"/>
      <c r="T307" s="46"/>
      <c r="U307" s="46"/>
      <c r="V307" s="46"/>
      <c r="W307" s="46"/>
      <c r="X307" s="64"/>
      <c r="Y307" s="46"/>
      <c r="Z307" s="46"/>
      <c r="AA307" s="46"/>
      <c r="AB307" s="46"/>
      <c r="AC307" s="46"/>
      <c r="AD307" s="64"/>
      <c r="AE307" s="64"/>
      <c r="AF307" s="64"/>
      <c r="AG307" s="46"/>
      <c r="AH307" s="46"/>
      <c r="AI307" s="46"/>
      <c r="AJ307" s="46"/>
      <c r="AK307" s="46"/>
    </row>
    <row r="308" spans="1:37" ht="30.75" customHeight="1">
      <c r="A308" s="44"/>
      <c r="B308" s="45"/>
      <c r="C308" s="46"/>
      <c r="D308" s="47"/>
      <c r="E308" s="46"/>
      <c r="F308" s="44"/>
      <c r="G308" s="44"/>
      <c r="H308" s="46"/>
      <c r="I308" s="46"/>
      <c r="J308" s="46"/>
      <c r="K308" s="46"/>
      <c r="L308" s="64"/>
      <c r="M308" s="44"/>
      <c r="N308" s="64"/>
      <c r="O308" s="46"/>
      <c r="P308" s="64"/>
      <c r="Q308" s="46"/>
      <c r="R308" s="64"/>
      <c r="S308" s="46"/>
      <c r="T308" s="46"/>
      <c r="U308" s="46"/>
      <c r="V308" s="46"/>
      <c r="W308" s="46"/>
      <c r="X308" s="64"/>
      <c r="Y308" s="46"/>
      <c r="Z308" s="46"/>
      <c r="AA308" s="46"/>
      <c r="AB308" s="46"/>
      <c r="AC308" s="46"/>
      <c r="AD308" s="64"/>
      <c r="AE308" s="64"/>
      <c r="AF308" s="64"/>
      <c r="AG308" s="46"/>
      <c r="AH308" s="46"/>
      <c r="AI308" s="46"/>
      <c r="AJ308" s="46"/>
      <c r="AK308" s="46"/>
    </row>
    <row r="309" spans="1:37" ht="123.75" customHeight="1">
      <c r="A309" s="44"/>
      <c r="B309" s="45"/>
      <c r="C309" s="46"/>
      <c r="D309" s="47"/>
      <c r="E309" s="46"/>
      <c r="F309" s="54"/>
      <c r="G309" s="44"/>
      <c r="H309" s="46"/>
      <c r="I309" s="46"/>
      <c r="J309" s="46"/>
      <c r="K309" s="46"/>
      <c r="L309" s="64"/>
      <c r="M309" s="44"/>
      <c r="N309" s="64"/>
      <c r="O309" s="46"/>
      <c r="P309" s="64"/>
      <c r="Q309" s="46"/>
      <c r="R309" s="64"/>
      <c r="S309" s="46"/>
      <c r="T309" s="46"/>
      <c r="U309" s="46"/>
      <c r="V309" s="46"/>
      <c r="W309" s="46"/>
      <c r="X309" s="64"/>
      <c r="Y309" s="46"/>
      <c r="Z309" s="46"/>
      <c r="AA309" s="46"/>
      <c r="AB309" s="46"/>
      <c r="AC309" s="46"/>
      <c r="AD309" s="64"/>
      <c r="AE309" s="64"/>
      <c r="AF309" s="64"/>
      <c r="AG309" s="46"/>
      <c r="AH309" s="46"/>
      <c r="AI309" s="46"/>
      <c r="AJ309" s="46"/>
      <c r="AK309" s="46"/>
    </row>
    <row r="310" spans="1:37" ht="45" customHeight="1">
      <c r="A310" s="44"/>
      <c r="B310" s="45"/>
      <c r="C310" s="46"/>
      <c r="D310" s="47"/>
      <c r="E310" s="46"/>
      <c r="F310" s="54"/>
      <c r="G310" s="44"/>
      <c r="H310" s="46"/>
      <c r="I310" s="46"/>
      <c r="J310" s="46"/>
      <c r="K310" s="46"/>
      <c r="L310" s="64"/>
      <c r="M310" s="44"/>
      <c r="N310" s="64"/>
      <c r="O310" s="46"/>
      <c r="P310" s="64"/>
      <c r="Q310" s="46"/>
      <c r="R310" s="64"/>
      <c r="S310" s="46"/>
      <c r="T310" s="46"/>
      <c r="U310" s="46"/>
      <c r="V310" s="46"/>
      <c r="W310" s="46"/>
      <c r="X310" s="64"/>
      <c r="Y310" s="46"/>
      <c r="Z310" s="46"/>
      <c r="AA310" s="46"/>
      <c r="AB310" s="46"/>
      <c r="AC310" s="46"/>
      <c r="AD310" s="64"/>
      <c r="AE310" s="64"/>
      <c r="AF310" s="64"/>
      <c r="AG310" s="46"/>
      <c r="AH310" s="46"/>
      <c r="AI310" s="46"/>
      <c r="AJ310" s="46"/>
      <c r="AK310" s="46"/>
    </row>
    <row r="311" spans="1:37" ht="12.75">
      <c r="A311" s="44"/>
      <c r="B311" s="45"/>
      <c r="C311" s="46"/>
      <c r="D311" s="47"/>
      <c r="E311" s="46"/>
      <c r="F311" s="44"/>
      <c r="G311" s="44"/>
      <c r="H311" s="46"/>
      <c r="I311" s="46"/>
      <c r="J311" s="46"/>
      <c r="K311" s="46"/>
      <c r="L311" s="64"/>
      <c r="M311" s="44"/>
      <c r="N311" s="64"/>
      <c r="O311" s="46"/>
      <c r="P311" s="64"/>
      <c r="Q311" s="46"/>
      <c r="R311" s="64"/>
      <c r="S311" s="46"/>
      <c r="T311" s="46"/>
      <c r="U311" s="46"/>
      <c r="V311" s="46"/>
      <c r="W311" s="46"/>
      <c r="X311" s="64"/>
      <c r="Y311" s="46"/>
      <c r="Z311" s="46"/>
      <c r="AA311" s="46"/>
      <c r="AB311" s="46"/>
      <c r="AC311" s="46"/>
      <c r="AD311" s="64"/>
      <c r="AE311" s="64"/>
      <c r="AF311" s="64"/>
      <c r="AG311" s="46"/>
      <c r="AH311" s="46"/>
      <c r="AI311" s="46"/>
      <c r="AJ311" s="46"/>
      <c r="AK311" s="46"/>
    </row>
    <row r="312" spans="1:37" ht="12.75">
      <c r="A312" s="44"/>
      <c r="B312" s="45"/>
      <c r="C312" s="46"/>
      <c r="D312" s="47"/>
      <c r="E312" s="46"/>
      <c r="F312" s="54"/>
      <c r="G312" s="44"/>
      <c r="H312" s="46"/>
      <c r="I312" s="46"/>
      <c r="J312" s="46"/>
      <c r="K312" s="46"/>
      <c r="L312" s="64"/>
      <c r="M312" s="44"/>
      <c r="N312" s="64"/>
      <c r="O312" s="46"/>
      <c r="P312" s="64"/>
      <c r="Q312" s="46"/>
      <c r="R312" s="64"/>
      <c r="S312" s="46"/>
      <c r="T312" s="46"/>
      <c r="U312" s="46"/>
      <c r="V312" s="46"/>
      <c r="W312" s="46"/>
      <c r="X312" s="64"/>
      <c r="Y312" s="46"/>
      <c r="Z312" s="46"/>
      <c r="AA312" s="46"/>
      <c r="AB312" s="46"/>
      <c r="AC312" s="46"/>
      <c r="AD312" s="64"/>
      <c r="AE312" s="64"/>
      <c r="AF312" s="64"/>
      <c r="AG312" s="46"/>
      <c r="AH312" s="46"/>
      <c r="AI312" s="46"/>
      <c r="AJ312" s="46"/>
      <c r="AK312" s="46"/>
    </row>
    <row r="313" spans="1:37" ht="12.75">
      <c r="A313" s="44"/>
      <c r="B313" s="45"/>
      <c r="C313" s="46"/>
      <c r="D313" s="47"/>
      <c r="E313" s="46"/>
      <c r="F313" s="54"/>
      <c r="G313" s="44"/>
      <c r="H313" s="46"/>
      <c r="I313" s="46"/>
      <c r="J313" s="46"/>
      <c r="K313" s="46"/>
      <c r="L313" s="64"/>
      <c r="M313" s="44"/>
      <c r="N313" s="64"/>
      <c r="O313" s="46"/>
      <c r="P313" s="64"/>
      <c r="Q313" s="46"/>
      <c r="R313" s="64"/>
      <c r="S313" s="46"/>
      <c r="T313" s="46"/>
      <c r="U313" s="46"/>
      <c r="V313" s="46"/>
      <c r="W313" s="46"/>
      <c r="X313" s="64"/>
      <c r="Y313" s="46"/>
      <c r="Z313" s="46"/>
      <c r="AA313" s="46"/>
      <c r="AB313" s="46"/>
      <c r="AC313" s="46"/>
      <c r="AD313" s="64"/>
      <c r="AE313" s="64"/>
      <c r="AF313" s="64"/>
      <c r="AG313" s="46"/>
      <c r="AH313" s="46"/>
      <c r="AI313" s="46"/>
      <c r="AJ313" s="46"/>
      <c r="AK313" s="46"/>
    </row>
    <row r="314" spans="1:37" ht="93" customHeight="1">
      <c r="A314" s="44"/>
      <c r="B314" s="45"/>
      <c r="C314" s="46"/>
      <c r="D314" s="49"/>
      <c r="E314" s="46"/>
      <c r="F314" s="54"/>
      <c r="G314" s="44"/>
      <c r="H314" s="46"/>
      <c r="I314" s="46"/>
      <c r="J314" s="46"/>
      <c r="K314" s="46"/>
      <c r="L314" s="64"/>
      <c r="M314" s="44"/>
      <c r="N314" s="64"/>
      <c r="O314" s="46"/>
      <c r="P314" s="64"/>
      <c r="Q314" s="46"/>
      <c r="R314" s="64"/>
      <c r="S314" s="46"/>
      <c r="T314" s="46"/>
      <c r="U314" s="46"/>
      <c r="V314" s="46"/>
      <c r="W314" s="46"/>
      <c r="X314" s="64"/>
      <c r="Y314" s="46"/>
      <c r="Z314" s="46"/>
      <c r="AA314" s="46"/>
      <c r="AB314" s="46"/>
      <c r="AC314" s="46"/>
      <c r="AD314" s="64"/>
      <c r="AE314" s="64"/>
      <c r="AF314" s="64"/>
      <c r="AG314" s="46"/>
      <c r="AH314" s="46"/>
      <c r="AI314" s="46"/>
      <c r="AJ314" s="46"/>
      <c r="AK314" s="46"/>
    </row>
    <row r="315" spans="1:37" ht="53.25" customHeight="1">
      <c r="A315" s="44"/>
      <c r="B315" s="45"/>
      <c r="C315" s="46"/>
      <c r="D315" s="47"/>
      <c r="E315" s="46"/>
      <c r="F315" s="54"/>
      <c r="G315" s="44"/>
      <c r="H315" s="46"/>
      <c r="I315" s="46"/>
      <c r="J315" s="46"/>
      <c r="K315" s="46"/>
      <c r="L315" s="64"/>
      <c r="M315" s="44"/>
      <c r="N315" s="64"/>
      <c r="O315" s="46"/>
      <c r="P315" s="64"/>
      <c r="Q315" s="46"/>
      <c r="R315" s="64"/>
      <c r="S315" s="46"/>
      <c r="T315" s="46"/>
      <c r="U315" s="46"/>
      <c r="V315" s="46"/>
      <c r="W315" s="46"/>
      <c r="X315" s="64"/>
      <c r="Y315" s="46"/>
      <c r="Z315" s="46"/>
      <c r="AA315" s="46"/>
      <c r="AB315" s="46"/>
      <c r="AC315" s="46"/>
      <c r="AD315" s="64"/>
      <c r="AE315" s="64"/>
      <c r="AF315" s="64"/>
      <c r="AG315" s="46"/>
      <c r="AH315" s="46"/>
      <c r="AI315" s="46"/>
      <c r="AJ315" s="46"/>
      <c r="AK315" s="46"/>
    </row>
    <row r="316" spans="1:37" ht="12.75">
      <c r="A316" s="44"/>
      <c r="B316" s="45"/>
      <c r="C316" s="46"/>
      <c r="D316" s="47"/>
      <c r="E316" s="46"/>
      <c r="F316" s="54"/>
      <c r="G316" s="44"/>
      <c r="H316" s="46"/>
      <c r="I316" s="46"/>
      <c r="J316" s="46"/>
      <c r="K316" s="46"/>
      <c r="L316" s="64"/>
      <c r="M316" s="44"/>
      <c r="N316" s="64"/>
      <c r="O316" s="46"/>
      <c r="P316" s="64"/>
      <c r="Q316" s="46"/>
      <c r="R316" s="64"/>
      <c r="S316" s="46"/>
      <c r="T316" s="46"/>
      <c r="U316" s="46"/>
      <c r="V316" s="46"/>
      <c r="W316" s="46"/>
      <c r="X316" s="64"/>
      <c r="Y316" s="46"/>
      <c r="Z316" s="46"/>
      <c r="AA316" s="46"/>
      <c r="AB316" s="46"/>
      <c r="AC316" s="46"/>
      <c r="AD316" s="64"/>
      <c r="AE316" s="64"/>
      <c r="AF316" s="64"/>
      <c r="AG316" s="46"/>
      <c r="AH316" s="46"/>
      <c r="AI316" s="46"/>
      <c r="AJ316" s="46"/>
      <c r="AK316" s="46"/>
    </row>
    <row r="317" spans="1:37" ht="12.75">
      <c r="A317" s="44"/>
      <c r="B317" s="45"/>
      <c r="C317" s="46"/>
      <c r="D317" s="47"/>
      <c r="E317" s="46"/>
      <c r="F317" s="44"/>
      <c r="G317" s="44"/>
      <c r="H317" s="46"/>
      <c r="I317" s="46"/>
      <c r="J317" s="46"/>
      <c r="K317" s="46"/>
      <c r="L317" s="64"/>
      <c r="M317" s="44"/>
      <c r="N317" s="64"/>
      <c r="O317" s="46"/>
      <c r="P317" s="64"/>
      <c r="Q317" s="46"/>
      <c r="R317" s="64"/>
      <c r="S317" s="46"/>
      <c r="T317" s="46"/>
      <c r="U317" s="46"/>
      <c r="V317" s="46"/>
      <c r="W317" s="46"/>
      <c r="X317" s="64"/>
      <c r="Y317" s="46"/>
      <c r="Z317" s="46"/>
      <c r="AA317" s="46"/>
      <c r="AB317" s="46"/>
      <c r="AC317" s="46"/>
      <c r="AD317" s="64"/>
      <c r="AE317" s="64"/>
      <c r="AF317" s="64"/>
      <c r="AG317" s="46"/>
      <c r="AH317" s="46"/>
      <c r="AI317" s="46"/>
      <c r="AJ317" s="46"/>
      <c r="AK317" s="46"/>
    </row>
    <row r="318" spans="1:37" ht="54" customHeight="1">
      <c r="A318" s="44"/>
      <c r="B318" s="45"/>
      <c r="C318" s="46"/>
      <c r="D318" s="47"/>
      <c r="E318" s="46"/>
      <c r="F318" s="54"/>
      <c r="G318" s="44"/>
      <c r="H318" s="46"/>
      <c r="I318" s="46"/>
      <c r="J318" s="46"/>
      <c r="K318" s="46"/>
      <c r="L318" s="64"/>
      <c r="M318" s="44"/>
      <c r="N318" s="64"/>
      <c r="O318" s="46"/>
      <c r="P318" s="64"/>
      <c r="Q318" s="46"/>
      <c r="R318" s="64"/>
      <c r="S318" s="46"/>
      <c r="T318" s="46"/>
      <c r="U318" s="46"/>
      <c r="V318" s="46"/>
      <c r="W318" s="46"/>
      <c r="X318" s="64"/>
      <c r="Y318" s="46"/>
      <c r="Z318" s="46"/>
      <c r="AA318" s="46"/>
      <c r="AB318" s="46"/>
      <c r="AC318" s="46"/>
      <c r="AD318" s="64"/>
      <c r="AE318" s="64"/>
      <c r="AF318" s="64"/>
      <c r="AG318" s="46"/>
      <c r="AH318" s="46"/>
      <c r="AI318" s="46"/>
      <c r="AJ318" s="46"/>
      <c r="AK318" s="46"/>
    </row>
    <row r="319" spans="1:37" ht="105" customHeight="1">
      <c r="A319" s="44"/>
      <c r="B319" s="45"/>
      <c r="C319" s="46"/>
      <c r="D319" s="47"/>
      <c r="E319" s="46"/>
      <c r="F319" s="54"/>
      <c r="G319" s="44"/>
      <c r="H319" s="46"/>
      <c r="I319" s="46"/>
      <c r="J319" s="46"/>
      <c r="K319" s="46"/>
      <c r="L319" s="64"/>
      <c r="M319" s="44"/>
      <c r="N319" s="64"/>
      <c r="O319" s="46"/>
      <c r="P319" s="64"/>
      <c r="Q319" s="46"/>
      <c r="R319" s="64"/>
      <c r="S319" s="46"/>
      <c r="T319" s="46"/>
      <c r="U319" s="46"/>
      <c r="V319" s="46"/>
      <c r="W319" s="46"/>
      <c r="X319" s="64"/>
      <c r="Y319" s="46"/>
      <c r="Z319" s="46"/>
      <c r="AA319" s="46"/>
      <c r="AB319" s="46"/>
      <c r="AC319" s="46"/>
      <c r="AD319" s="64"/>
      <c r="AE319" s="64"/>
      <c r="AF319" s="64"/>
      <c r="AG319" s="46"/>
      <c r="AH319" s="46"/>
      <c r="AI319" s="46"/>
      <c r="AJ319" s="46"/>
      <c r="AK319" s="46"/>
    </row>
    <row r="320" spans="1:37" ht="50.25" customHeight="1">
      <c r="A320" s="44"/>
      <c r="B320" s="45"/>
      <c r="C320" s="46"/>
      <c r="D320" s="47"/>
      <c r="E320" s="46"/>
      <c r="F320" s="54"/>
      <c r="G320" s="44"/>
      <c r="H320" s="46"/>
      <c r="I320" s="46"/>
      <c r="J320" s="46"/>
      <c r="K320" s="46"/>
      <c r="L320" s="64"/>
      <c r="M320" s="44"/>
      <c r="N320" s="64"/>
      <c r="O320" s="46"/>
      <c r="P320" s="64"/>
      <c r="Q320" s="46"/>
      <c r="R320" s="64"/>
      <c r="S320" s="46"/>
      <c r="T320" s="46"/>
      <c r="U320" s="46"/>
      <c r="V320" s="46"/>
      <c r="W320" s="46"/>
      <c r="X320" s="64"/>
      <c r="Y320" s="46"/>
      <c r="Z320" s="46"/>
      <c r="AA320" s="46"/>
      <c r="AB320" s="46"/>
      <c r="AC320" s="46"/>
      <c r="AD320" s="64"/>
      <c r="AE320" s="64"/>
      <c r="AF320" s="64"/>
      <c r="AG320" s="46"/>
      <c r="AH320" s="46"/>
      <c r="AI320" s="46"/>
      <c r="AJ320" s="46"/>
      <c r="AK320" s="46"/>
    </row>
    <row r="321" spans="1:37" ht="25.5" customHeight="1">
      <c r="A321" s="44"/>
      <c r="B321" s="45"/>
      <c r="C321" s="46"/>
      <c r="D321" s="47"/>
      <c r="E321" s="46"/>
      <c r="F321" s="54"/>
      <c r="G321" s="44"/>
      <c r="H321" s="46"/>
      <c r="I321" s="46"/>
      <c r="J321" s="46"/>
      <c r="K321" s="46"/>
      <c r="L321" s="64"/>
      <c r="M321" s="44"/>
      <c r="N321" s="64"/>
      <c r="O321" s="46"/>
      <c r="P321" s="64"/>
      <c r="Q321" s="46"/>
      <c r="R321" s="64"/>
      <c r="S321" s="46"/>
      <c r="T321" s="46"/>
      <c r="U321" s="46"/>
      <c r="V321" s="46"/>
      <c r="W321" s="46"/>
      <c r="X321" s="64"/>
      <c r="Y321" s="46"/>
      <c r="Z321" s="46"/>
      <c r="AA321" s="46"/>
      <c r="AB321" s="46"/>
      <c r="AC321" s="46"/>
      <c r="AD321" s="64"/>
      <c r="AE321" s="64"/>
      <c r="AF321" s="64"/>
      <c r="AG321" s="46"/>
      <c r="AH321" s="46"/>
      <c r="AI321" s="46"/>
      <c r="AJ321" s="46"/>
      <c r="AK321" s="46"/>
    </row>
    <row r="322" spans="1:37" ht="12.75">
      <c r="A322" s="44"/>
      <c r="B322" s="45"/>
      <c r="C322" s="46"/>
      <c r="D322" s="47"/>
      <c r="E322" s="46"/>
      <c r="F322" s="54"/>
      <c r="G322" s="44"/>
      <c r="H322" s="46"/>
      <c r="I322" s="46"/>
      <c r="J322" s="46"/>
      <c r="K322" s="46"/>
      <c r="L322" s="64"/>
      <c r="M322" s="44"/>
      <c r="N322" s="64"/>
      <c r="O322" s="46"/>
      <c r="P322" s="64"/>
      <c r="Q322" s="46"/>
      <c r="R322" s="64"/>
      <c r="S322" s="46"/>
      <c r="T322" s="46"/>
      <c r="U322" s="46"/>
      <c r="V322" s="46"/>
      <c r="W322" s="46"/>
      <c r="X322" s="64"/>
      <c r="Y322" s="46"/>
      <c r="Z322" s="46"/>
      <c r="AA322" s="46"/>
      <c r="AB322" s="46"/>
      <c r="AC322" s="46"/>
      <c r="AD322" s="64"/>
      <c r="AE322" s="64"/>
      <c r="AF322" s="64"/>
      <c r="AG322" s="46"/>
      <c r="AH322" s="46"/>
      <c r="AI322" s="46"/>
      <c r="AJ322" s="46"/>
      <c r="AK322" s="46"/>
    </row>
    <row r="323" spans="1:37" ht="12.75">
      <c r="A323" s="44"/>
      <c r="B323" s="45"/>
      <c r="C323" s="46"/>
      <c r="D323" s="47"/>
      <c r="E323" s="46"/>
      <c r="F323" s="54"/>
      <c r="G323" s="44"/>
      <c r="H323" s="46"/>
      <c r="I323" s="46"/>
      <c r="J323" s="46"/>
      <c r="K323" s="46"/>
      <c r="L323" s="64"/>
      <c r="M323" s="44"/>
      <c r="N323" s="64"/>
      <c r="O323" s="46"/>
      <c r="P323" s="64"/>
      <c r="Q323" s="46"/>
      <c r="R323" s="64"/>
      <c r="S323" s="46"/>
      <c r="T323" s="46"/>
      <c r="U323" s="46"/>
      <c r="V323" s="46"/>
      <c r="W323" s="46"/>
      <c r="X323" s="64"/>
      <c r="Y323" s="46"/>
      <c r="Z323" s="46"/>
      <c r="AA323" s="46"/>
      <c r="AB323" s="46"/>
      <c r="AC323" s="46"/>
      <c r="AD323" s="64"/>
      <c r="AE323" s="64"/>
      <c r="AF323" s="64"/>
      <c r="AG323" s="46"/>
      <c r="AH323" s="46"/>
      <c r="AI323" s="46"/>
      <c r="AJ323" s="46"/>
      <c r="AK323" s="46"/>
    </row>
    <row r="324" spans="1:37" ht="12.75">
      <c r="A324" s="44"/>
      <c r="B324" s="45"/>
      <c r="C324" s="46"/>
      <c r="D324" s="47"/>
      <c r="E324" s="46"/>
      <c r="F324" s="54"/>
      <c r="G324" s="44"/>
      <c r="H324" s="46"/>
      <c r="I324" s="46"/>
      <c r="J324" s="46"/>
      <c r="K324" s="46"/>
      <c r="L324" s="64"/>
      <c r="M324" s="44"/>
      <c r="N324" s="64"/>
      <c r="O324" s="46"/>
      <c r="P324" s="64"/>
      <c r="Q324" s="46"/>
      <c r="R324" s="64"/>
      <c r="S324" s="46"/>
      <c r="T324" s="46"/>
      <c r="U324" s="46"/>
      <c r="V324" s="46"/>
      <c r="W324" s="46"/>
      <c r="X324" s="64"/>
      <c r="Y324" s="46"/>
      <c r="Z324" s="46"/>
      <c r="AA324" s="46"/>
      <c r="AB324" s="46"/>
      <c r="AC324" s="46"/>
      <c r="AD324" s="64"/>
      <c r="AE324" s="64"/>
      <c r="AF324" s="64"/>
      <c r="AG324" s="46"/>
      <c r="AH324" s="46"/>
      <c r="AI324" s="46"/>
      <c r="AJ324" s="46"/>
      <c r="AK324" s="46"/>
    </row>
    <row r="325" spans="1:37" ht="27.75" customHeight="1">
      <c r="A325" s="44"/>
      <c r="B325" s="45"/>
      <c r="C325" s="46"/>
      <c r="D325" s="47"/>
      <c r="E325" s="46"/>
      <c r="F325" s="54"/>
      <c r="G325" s="44"/>
      <c r="H325" s="46"/>
      <c r="I325" s="46"/>
      <c r="J325" s="46"/>
      <c r="K325" s="46"/>
      <c r="L325" s="64"/>
      <c r="M325" s="44"/>
      <c r="N325" s="64"/>
      <c r="O325" s="46"/>
      <c r="P325" s="64"/>
      <c r="Q325" s="46"/>
      <c r="R325" s="64"/>
      <c r="S325" s="46"/>
      <c r="T325" s="46"/>
      <c r="U325" s="46"/>
      <c r="V325" s="46"/>
      <c r="W325" s="46"/>
      <c r="X325" s="64"/>
      <c r="Y325" s="46"/>
      <c r="Z325" s="46"/>
      <c r="AA325" s="46"/>
      <c r="AB325" s="46"/>
      <c r="AC325" s="46"/>
      <c r="AD325" s="64"/>
      <c r="AE325" s="64"/>
      <c r="AF325" s="64"/>
      <c r="AG325" s="46"/>
      <c r="AH325" s="46"/>
      <c r="AI325" s="46"/>
      <c r="AJ325" s="46"/>
      <c r="AK325" s="46"/>
    </row>
    <row r="326" spans="1:37" ht="273.75" customHeight="1">
      <c r="A326" s="44"/>
      <c r="B326" s="45"/>
      <c r="C326" s="46"/>
      <c r="D326" s="47"/>
      <c r="E326" s="46"/>
      <c r="F326" s="54"/>
      <c r="G326" s="44"/>
      <c r="H326" s="46"/>
      <c r="I326" s="46"/>
      <c r="J326" s="46"/>
      <c r="K326" s="46"/>
      <c r="L326" s="64"/>
      <c r="M326" s="44"/>
      <c r="N326" s="64"/>
      <c r="O326" s="46"/>
      <c r="P326" s="64"/>
      <c r="Q326" s="46"/>
      <c r="R326" s="64"/>
      <c r="S326" s="46"/>
      <c r="T326" s="46"/>
      <c r="U326" s="46"/>
      <c r="V326" s="46"/>
      <c r="W326" s="46"/>
      <c r="X326" s="64"/>
      <c r="Y326" s="46"/>
      <c r="Z326" s="46"/>
      <c r="AA326" s="46"/>
      <c r="AB326" s="46"/>
      <c r="AC326" s="46"/>
      <c r="AD326" s="64"/>
      <c r="AE326" s="64"/>
      <c r="AF326" s="64"/>
      <c r="AG326" s="46"/>
      <c r="AH326" s="46"/>
      <c r="AI326" s="46"/>
      <c r="AJ326" s="46"/>
      <c r="AK326" s="46"/>
    </row>
    <row r="327" spans="1:37" ht="67.5" customHeight="1">
      <c r="A327" s="44"/>
      <c r="B327" s="45"/>
      <c r="C327" s="46"/>
      <c r="D327" s="47"/>
      <c r="E327" s="46"/>
      <c r="F327" s="54"/>
      <c r="G327" s="44"/>
      <c r="H327" s="46"/>
      <c r="I327" s="46"/>
      <c r="J327" s="46"/>
      <c r="K327" s="46"/>
      <c r="L327" s="64"/>
      <c r="M327" s="44"/>
      <c r="N327" s="64"/>
      <c r="O327" s="46"/>
      <c r="P327" s="64"/>
      <c r="Q327" s="46"/>
      <c r="R327" s="64"/>
      <c r="S327" s="46"/>
      <c r="T327" s="46"/>
      <c r="U327" s="46"/>
      <c r="V327" s="46"/>
      <c r="W327" s="46"/>
      <c r="X327" s="64"/>
      <c r="Y327" s="46"/>
      <c r="Z327" s="46"/>
      <c r="AA327" s="46"/>
      <c r="AB327" s="46"/>
      <c r="AC327" s="46"/>
      <c r="AD327" s="64"/>
      <c r="AE327" s="64"/>
      <c r="AF327" s="64"/>
      <c r="AG327" s="46"/>
      <c r="AH327" s="46"/>
      <c r="AI327" s="46"/>
      <c r="AJ327" s="46"/>
      <c r="AK327" s="46"/>
    </row>
    <row r="328" spans="1:37" ht="42" customHeight="1">
      <c r="A328" s="44"/>
      <c r="B328" s="45"/>
      <c r="C328" s="46"/>
      <c r="D328" s="47"/>
      <c r="E328" s="46"/>
      <c r="F328" s="54"/>
      <c r="G328" s="44"/>
      <c r="H328" s="46"/>
      <c r="I328" s="46"/>
      <c r="J328" s="46"/>
      <c r="K328" s="46"/>
      <c r="L328" s="64"/>
      <c r="M328" s="44"/>
      <c r="N328" s="64"/>
      <c r="O328" s="46"/>
      <c r="P328" s="64"/>
      <c r="Q328" s="46"/>
      <c r="R328" s="64"/>
      <c r="S328" s="46"/>
      <c r="T328" s="46"/>
      <c r="U328" s="46"/>
      <c r="V328" s="46"/>
      <c r="W328" s="46"/>
      <c r="X328" s="64"/>
      <c r="Y328" s="46"/>
      <c r="Z328" s="46"/>
      <c r="AA328" s="46"/>
      <c r="AB328" s="46"/>
      <c r="AC328" s="46"/>
      <c r="AD328" s="64"/>
      <c r="AE328" s="64"/>
      <c r="AF328" s="64"/>
      <c r="AG328" s="46"/>
      <c r="AH328" s="46"/>
      <c r="AI328" s="46"/>
      <c r="AJ328" s="46"/>
      <c r="AK328" s="46"/>
    </row>
    <row r="329" spans="1:37" ht="12.75">
      <c r="A329" s="44"/>
      <c r="B329" s="45"/>
      <c r="C329" s="46"/>
      <c r="D329" s="47"/>
      <c r="E329" s="46"/>
      <c r="F329" s="54"/>
      <c r="G329" s="44"/>
      <c r="H329" s="46"/>
      <c r="I329" s="46"/>
      <c r="J329" s="46"/>
      <c r="K329" s="46"/>
      <c r="L329" s="64"/>
      <c r="M329" s="44"/>
      <c r="N329" s="64"/>
      <c r="O329" s="46"/>
      <c r="P329" s="64"/>
      <c r="Q329" s="46"/>
      <c r="R329" s="64"/>
      <c r="S329" s="46"/>
      <c r="T329" s="46"/>
      <c r="U329" s="46"/>
      <c r="V329" s="46"/>
      <c r="W329" s="46"/>
      <c r="X329" s="64"/>
      <c r="Y329" s="46"/>
      <c r="Z329" s="46"/>
      <c r="AA329" s="46"/>
      <c r="AB329" s="46"/>
      <c r="AC329" s="46"/>
      <c r="AD329" s="64"/>
      <c r="AE329" s="64"/>
      <c r="AF329" s="64"/>
      <c r="AG329" s="46"/>
      <c r="AH329" s="46"/>
      <c r="AI329" s="46"/>
      <c r="AJ329" s="46"/>
      <c r="AK329" s="46"/>
    </row>
    <row r="330" spans="1:37" ht="30" customHeight="1">
      <c r="A330" s="44"/>
      <c r="B330" s="45"/>
      <c r="C330" s="46"/>
      <c r="D330" s="47"/>
      <c r="E330" s="46"/>
      <c r="F330" s="44"/>
      <c r="G330" s="44"/>
      <c r="H330" s="46"/>
      <c r="I330" s="46"/>
      <c r="J330" s="46"/>
      <c r="K330" s="46"/>
      <c r="L330" s="64"/>
      <c r="M330" s="44"/>
      <c r="N330" s="64"/>
      <c r="O330" s="46"/>
      <c r="P330" s="64"/>
      <c r="Q330" s="46"/>
      <c r="R330" s="64"/>
      <c r="S330" s="46"/>
      <c r="T330" s="46"/>
      <c r="U330" s="46"/>
      <c r="V330" s="46"/>
      <c r="W330" s="46"/>
      <c r="X330" s="64"/>
      <c r="Y330" s="46"/>
      <c r="Z330" s="46"/>
      <c r="AA330" s="46"/>
      <c r="AB330" s="46"/>
      <c r="AC330" s="46"/>
      <c r="AD330" s="64"/>
      <c r="AE330" s="64"/>
      <c r="AF330" s="64"/>
      <c r="AG330" s="46"/>
      <c r="AH330" s="46"/>
      <c r="AI330" s="46"/>
      <c r="AJ330" s="46"/>
      <c r="AK330" s="46"/>
    </row>
    <row r="331" spans="1:37" ht="12.75">
      <c r="A331" s="44"/>
      <c r="B331" s="45"/>
      <c r="C331" s="46"/>
      <c r="D331" s="47"/>
      <c r="E331" s="46"/>
      <c r="F331" s="44"/>
      <c r="G331" s="44"/>
      <c r="H331" s="46"/>
      <c r="I331" s="46"/>
      <c r="J331" s="46"/>
      <c r="K331" s="46"/>
      <c r="L331" s="64"/>
      <c r="M331" s="44"/>
      <c r="N331" s="64"/>
      <c r="O331" s="46"/>
      <c r="P331" s="64"/>
      <c r="Q331" s="46"/>
      <c r="R331" s="64"/>
      <c r="S331" s="46"/>
      <c r="T331" s="46"/>
      <c r="U331" s="46"/>
      <c r="V331" s="46"/>
      <c r="W331" s="46"/>
      <c r="X331" s="64"/>
      <c r="Y331" s="46"/>
      <c r="Z331" s="46"/>
      <c r="AA331" s="46"/>
      <c r="AB331" s="46"/>
      <c r="AC331" s="46"/>
      <c r="AD331" s="64"/>
      <c r="AE331" s="64"/>
      <c r="AF331" s="64"/>
      <c r="AG331" s="46"/>
      <c r="AH331" s="46"/>
      <c r="AI331" s="46"/>
      <c r="AJ331" s="46"/>
      <c r="AK331" s="46"/>
    </row>
    <row r="332" spans="1:37" ht="12.75">
      <c r="A332" s="44"/>
      <c r="B332" s="45"/>
      <c r="C332" s="46"/>
      <c r="D332" s="47"/>
      <c r="E332" s="46"/>
      <c r="F332" s="44"/>
      <c r="G332" s="44"/>
      <c r="H332" s="46"/>
      <c r="I332" s="46"/>
      <c r="J332" s="46"/>
      <c r="K332" s="46"/>
      <c r="L332" s="64"/>
      <c r="M332" s="44"/>
      <c r="N332" s="64"/>
      <c r="O332" s="46"/>
      <c r="P332" s="64"/>
      <c r="Q332" s="46"/>
      <c r="R332" s="64"/>
      <c r="S332" s="46"/>
      <c r="T332" s="46"/>
      <c r="U332" s="46"/>
      <c r="V332" s="46"/>
      <c r="W332" s="46"/>
      <c r="X332" s="64"/>
      <c r="Y332" s="46"/>
      <c r="Z332" s="46"/>
      <c r="AA332" s="46"/>
      <c r="AB332" s="46"/>
      <c r="AC332" s="46"/>
      <c r="AD332" s="64"/>
      <c r="AE332" s="64"/>
      <c r="AF332" s="64"/>
      <c r="AG332" s="46"/>
      <c r="AH332" s="46"/>
      <c r="AI332" s="46"/>
      <c r="AJ332" s="46"/>
      <c r="AK332" s="46"/>
    </row>
    <row r="333" spans="1:37" ht="53.25" customHeight="1">
      <c r="A333" s="44"/>
      <c r="B333" s="45"/>
      <c r="C333" s="46"/>
      <c r="D333" s="47"/>
      <c r="E333" s="46"/>
      <c r="F333" s="44"/>
      <c r="G333" s="44"/>
      <c r="H333" s="46"/>
      <c r="I333" s="46"/>
      <c r="J333" s="46"/>
      <c r="K333" s="46"/>
      <c r="L333" s="64"/>
      <c r="M333" s="44"/>
      <c r="N333" s="64"/>
      <c r="O333" s="46"/>
      <c r="P333" s="64"/>
      <c r="Q333" s="46"/>
      <c r="R333" s="64"/>
      <c r="S333" s="46"/>
      <c r="T333" s="46"/>
      <c r="U333" s="46"/>
      <c r="V333" s="46"/>
      <c r="W333" s="46"/>
      <c r="X333" s="64"/>
      <c r="Y333" s="46"/>
      <c r="Z333" s="46"/>
      <c r="AA333" s="46"/>
      <c r="AB333" s="46"/>
      <c r="AC333" s="46"/>
      <c r="AD333" s="64"/>
      <c r="AE333" s="64"/>
      <c r="AF333" s="64"/>
      <c r="AG333" s="46"/>
      <c r="AH333" s="46"/>
      <c r="AI333" s="46"/>
      <c r="AJ333" s="46"/>
      <c r="AK333" s="46"/>
    </row>
    <row r="334" spans="1:37" ht="87" customHeight="1">
      <c r="A334" s="44"/>
      <c r="B334" s="45"/>
      <c r="C334" s="46"/>
      <c r="D334" s="47"/>
      <c r="E334" s="46"/>
      <c r="F334" s="44"/>
      <c r="G334" s="44"/>
      <c r="H334" s="46"/>
      <c r="I334" s="46"/>
      <c r="J334" s="46"/>
      <c r="K334" s="46"/>
      <c r="L334" s="64"/>
      <c r="M334" s="44"/>
      <c r="N334" s="64"/>
      <c r="O334" s="46"/>
      <c r="P334" s="64"/>
      <c r="Q334" s="46"/>
      <c r="R334" s="64"/>
      <c r="S334" s="46"/>
      <c r="T334" s="46"/>
      <c r="U334" s="46"/>
      <c r="V334" s="46"/>
      <c r="W334" s="46"/>
      <c r="X334" s="64"/>
      <c r="Y334" s="46"/>
      <c r="Z334" s="46"/>
      <c r="AA334" s="46"/>
      <c r="AB334" s="46"/>
      <c r="AC334" s="46"/>
      <c r="AD334" s="64"/>
      <c r="AE334" s="64"/>
      <c r="AF334" s="64"/>
      <c r="AG334" s="46"/>
      <c r="AH334" s="46"/>
      <c r="AI334" s="46"/>
      <c r="AJ334" s="46"/>
      <c r="AK334" s="46"/>
    </row>
    <row r="335" spans="1:37" ht="12.75">
      <c r="A335" s="44"/>
      <c r="B335" s="45"/>
      <c r="C335" s="46"/>
      <c r="D335" s="47"/>
      <c r="E335" s="46"/>
      <c r="F335" s="54"/>
      <c r="G335" s="44"/>
      <c r="H335" s="46"/>
      <c r="I335" s="46"/>
      <c r="J335" s="46"/>
      <c r="K335" s="46"/>
      <c r="L335" s="64"/>
      <c r="M335" s="44"/>
      <c r="N335" s="64"/>
      <c r="O335" s="46"/>
      <c r="P335" s="64"/>
      <c r="Q335" s="46"/>
      <c r="R335" s="64"/>
      <c r="S335" s="46"/>
      <c r="T335" s="46"/>
      <c r="U335" s="46"/>
      <c r="V335" s="46"/>
      <c r="W335" s="46"/>
      <c r="X335" s="64"/>
      <c r="Y335" s="46"/>
      <c r="Z335" s="46"/>
      <c r="AA335" s="46"/>
      <c r="AB335" s="46"/>
      <c r="AC335" s="46"/>
      <c r="AD335" s="64"/>
      <c r="AE335" s="64"/>
      <c r="AF335" s="64"/>
      <c r="AG335" s="46"/>
      <c r="AH335" s="46"/>
      <c r="AI335" s="46"/>
      <c r="AJ335" s="46"/>
      <c r="AK335" s="46"/>
    </row>
    <row r="336" spans="1:37" ht="12.75">
      <c r="A336" s="44"/>
      <c r="B336" s="45"/>
      <c r="C336" s="46"/>
      <c r="D336" s="47"/>
      <c r="E336" s="46"/>
      <c r="F336" s="54"/>
      <c r="G336" s="44"/>
      <c r="H336" s="46"/>
      <c r="I336" s="46"/>
      <c r="J336" s="46"/>
      <c r="K336" s="46"/>
      <c r="L336" s="64"/>
      <c r="M336" s="44"/>
      <c r="N336" s="64"/>
      <c r="O336" s="46"/>
      <c r="P336" s="64"/>
      <c r="Q336" s="46"/>
      <c r="R336" s="64"/>
      <c r="S336" s="46"/>
      <c r="T336" s="46"/>
      <c r="U336" s="46"/>
      <c r="V336" s="46"/>
      <c r="W336" s="46"/>
      <c r="X336" s="64"/>
      <c r="Y336" s="46"/>
      <c r="Z336" s="46"/>
      <c r="AA336" s="46"/>
      <c r="AB336" s="46"/>
      <c r="AC336" s="46"/>
      <c r="AD336" s="64"/>
      <c r="AE336" s="64"/>
      <c r="AF336" s="64"/>
      <c r="AG336" s="46"/>
      <c r="AH336" s="46"/>
      <c r="AI336" s="46"/>
      <c r="AJ336" s="46"/>
      <c r="AK336" s="46"/>
    </row>
    <row r="337" spans="1:37" ht="12.75">
      <c r="A337" s="44"/>
      <c r="B337" s="45"/>
      <c r="C337" s="46"/>
      <c r="D337" s="47"/>
      <c r="E337" s="46"/>
      <c r="F337" s="54"/>
      <c r="G337" s="44"/>
      <c r="H337" s="46"/>
      <c r="I337" s="46"/>
      <c r="J337" s="46"/>
      <c r="K337" s="46"/>
      <c r="L337" s="64"/>
      <c r="M337" s="44"/>
      <c r="N337" s="64"/>
      <c r="O337" s="46"/>
      <c r="P337" s="64"/>
      <c r="Q337" s="46"/>
      <c r="R337" s="64"/>
      <c r="S337" s="46"/>
      <c r="T337" s="46"/>
      <c r="U337" s="46"/>
      <c r="V337" s="46"/>
      <c r="W337" s="46"/>
      <c r="X337" s="64"/>
      <c r="Y337" s="46"/>
      <c r="Z337" s="46"/>
      <c r="AA337" s="46"/>
      <c r="AB337" s="46"/>
      <c r="AC337" s="46"/>
      <c r="AD337" s="64"/>
      <c r="AE337" s="64"/>
      <c r="AF337" s="64"/>
      <c r="AG337" s="46"/>
      <c r="AH337" s="46"/>
      <c r="AI337" s="46"/>
      <c r="AJ337" s="46"/>
      <c r="AK337" s="46"/>
    </row>
    <row r="338" spans="1:37" ht="28.5" customHeight="1">
      <c r="A338" s="44"/>
      <c r="B338" s="45"/>
      <c r="C338" s="46"/>
      <c r="D338" s="47"/>
      <c r="E338" s="46"/>
      <c r="F338" s="54"/>
      <c r="G338" s="44"/>
      <c r="H338" s="46"/>
      <c r="I338" s="46"/>
      <c r="J338" s="46"/>
      <c r="K338" s="46"/>
      <c r="L338" s="64"/>
      <c r="M338" s="44"/>
      <c r="N338" s="64"/>
      <c r="O338" s="46"/>
      <c r="P338" s="64"/>
      <c r="Q338" s="46"/>
      <c r="R338" s="64"/>
      <c r="S338" s="46"/>
      <c r="T338" s="46"/>
      <c r="U338" s="46"/>
      <c r="V338" s="46"/>
      <c r="W338" s="46"/>
      <c r="X338" s="64"/>
      <c r="Y338" s="46"/>
      <c r="Z338" s="46"/>
      <c r="AA338" s="46"/>
      <c r="AB338" s="46"/>
      <c r="AC338" s="46"/>
      <c r="AD338" s="64"/>
      <c r="AE338" s="64"/>
      <c r="AF338" s="64"/>
      <c r="AG338" s="46"/>
      <c r="AH338" s="46"/>
      <c r="AI338" s="46"/>
      <c r="AJ338" s="46"/>
      <c r="AK338" s="46"/>
    </row>
    <row r="339" spans="1:37" ht="27.75" customHeight="1">
      <c r="A339" s="44"/>
      <c r="B339" s="45"/>
      <c r="C339" s="46"/>
      <c r="D339" s="47"/>
      <c r="E339" s="46"/>
      <c r="F339" s="54"/>
      <c r="G339" s="44"/>
      <c r="H339" s="46"/>
      <c r="I339" s="46"/>
      <c r="J339" s="46"/>
      <c r="K339" s="46"/>
      <c r="L339" s="64"/>
      <c r="M339" s="44"/>
      <c r="N339" s="64"/>
      <c r="O339" s="46"/>
      <c r="P339" s="64"/>
      <c r="Q339" s="46"/>
      <c r="R339" s="64"/>
      <c r="S339" s="46"/>
      <c r="T339" s="46"/>
      <c r="U339" s="46"/>
      <c r="V339" s="46"/>
      <c r="W339" s="46"/>
      <c r="X339" s="64"/>
      <c r="Y339" s="46"/>
      <c r="Z339" s="46"/>
      <c r="AA339" s="46"/>
      <c r="AB339" s="46"/>
      <c r="AC339" s="46"/>
      <c r="AD339" s="64"/>
      <c r="AE339" s="64"/>
      <c r="AF339" s="64"/>
      <c r="AG339" s="46"/>
      <c r="AH339" s="46"/>
      <c r="AI339" s="46"/>
      <c r="AJ339" s="46"/>
      <c r="AK339" s="46"/>
    </row>
    <row r="340" spans="1:37" ht="12.75">
      <c r="A340" s="44"/>
      <c r="B340" s="45"/>
      <c r="C340" s="46"/>
      <c r="D340" s="47"/>
      <c r="E340" s="46"/>
      <c r="F340" s="54"/>
      <c r="G340" s="44"/>
      <c r="H340" s="46"/>
      <c r="I340" s="46"/>
      <c r="J340" s="46"/>
      <c r="K340" s="46"/>
      <c r="L340" s="64"/>
      <c r="M340" s="44"/>
      <c r="N340" s="64"/>
      <c r="O340" s="46"/>
      <c r="P340" s="64"/>
      <c r="Q340" s="46"/>
      <c r="R340" s="64"/>
      <c r="S340" s="46"/>
      <c r="T340" s="46"/>
      <c r="U340" s="46"/>
      <c r="V340" s="46"/>
      <c r="W340" s="46"/>
      <c r="X340" s="64"/>
      <c r="Y340" s="46"/>
      <c r="Z340" s="46"/>
      <c r="AA340" s="46"/>
      <c r="AB340" s="46"/>
      <c r="AC340" s="46"/>
      <c r="AD340" s="64"/>
      <c r="AE340" s="64"/>
      <c r="AF340" s="64"/>
      <c r="AG340" s="46"/>
      <c r="AH340" s="46"/>
      <c r="AI340" s="46"/>
      <c r="AJ340" s="46"/>
      <c r="AK340" s="46"/>
    </row>
    <row r="341" spans="1:37" ht="50.25" customHeight="1">
      <c r="A341" s="44"/>
      <c r="B341" s="45"/>
      <c r="C341" s="46"/>
      <c r="D341" s="47"/>
      <c r="E341" s="46"/>
      <c r="F341" s="44"/>
      <c r="G341" s="44"/>
      <c r="H341" s="46"/>
      <c r="I341" s="46"/>
      <c r="J341" s="46"/>
      <c r="K341" s="46"/>
      <c r="L341" s="64"/>
      <c r="M341" s="44"/>
      <c r="N341" s="64"/>
      <c r="O341" s="46"/>
      <c r="P341" s="64"/>
      <c r="Q341" s="46"/>
      <c r="R341" s="64"/>
      <c r="S341" s="46"/>
      <c r="T341" s="46"/>
      <c r="U341" s="46"/>
      <c r="V341" s="46"/>
      <c r="W341" s="46"/>
      <c r="X341" s="64"/>
      <c r="Y341" s="46"/>
      <c r="Z341" s="46"/>
      <c r="AA341" s="46"/>
      <c r="AB341" s="46"/>
      <c r="AC341" s="46"/>
      <c r="AD341" s="64"/>
      <c r="AE341" s="64"/>
      <c r="AF341" s="64"/>
      <c r="AG341" s="46"/>
      <c r="AH341" s="46"/>
      <c r="AI341" s="46"/>
      <c r="AJ341" s="46"/>
      <c r="AK341" s="46"/>
    </row>
    <row r="342" spans="1:37" ht="45" customHeight="1">
      <c r="A342" s="44"/>
      <c r="B342" s="45"/>
      <c r="C342" s="46"/>
      <c r="D342" s="47"/>
      <c r="E342" s="46"/>
      <c r="F342" s="44"/>
      <c r="G342" s="44"/>
      <c r="H342" s="46"/>
      <c r="I342" s="46"/>
      <c r="J342" s="46"/>
      <c r="K342" s="46"/>
      <c r="L342" s="64"/>
      <c r="M342" s="44"/>
      <c r="N342" s="64"/>
      <c r="O342" s="46"/>
      <c r="P342" s="64"/>
      <c r="Q342" s="46"/>
      <c r="R342" s="64"/>
      <c r="S342" s="46"/>
      <c r="T342" s="46"/>
      <c r="U342" s="46"/>
      <c r="V342" s="46"/>
      <c r="W342" s="46"/>
      <c r="X342" s="64"/>
      <c r="Y342" s="46"/>
      <c r="Z342" s="46"/>
      <c r="AA342" s="46"/>
      <c r="AB342" s="46"/>
      <c r="AC342" s="46"/>
      <c r="AD342" s="64"/>
      <c r="AE342" s="64"/>
      <c r="AF342" s="64"/>
      <c r="AG342" s="46"/>
      <c r="AH342" s="46"/>
      <c r="AI342" s="46"/>
      <c r="AJ342" s="46"/>
      <c r="AK342" s="46"/>
    </row>
    <row r="343" spans="1:37" ht="12.75">
      <c r="A343" s="44"/>
      <c r="B343" s="45"/>
      <c r="C343" s="46"/>
      <c r="D343" s="47"/>
      <c r="E343" s="46"/>
      <c r="F343" s="44"/>
      <c r="G343" s="44"/>
      <c r="H343" s="46"/>
      <c r="I343" s="46"/>
      <c r="J343" s="46"/>
      <c r="K343" s="46"/>
      <c r="L343" s="64"/>
      <c r="M343" s="44"/>
      <c r="N343" s="64"/>
      <c r="O343" s="46"/>
      <c r="P343" s="64"/>
      <c r="Q343" s="46"/>
      <c r="R343" s="64"/>
      <c r="S343" s="46"/>
      <c r="T343" s="46"/>
      <c r="U343" s="46"/>
      <c r="V343" s="46"/>
      <c r="W343" s="46"/>
      <c r="X343" s="64"/>
      <c r="Y343" s="46"/>
      <c r="Z343" s="46"/>
      <c r="AA343" s="46"/>
      <c r="AB343" s="46"/>
      <c r="AC343" s="46"/>
      <c r="AD343" s="64"/>
      <c r="AE343" s="64"/>
      <c r="AF343" s="64"/>
      <c r="AG343" s="46"/>
      <c r="AH343" s="46"/>
      <c r="AI343" s="46"/>
      <c r="AJ343" s="46"/>
      <c r="AK343" s="46"/>
    </row>
    <row r="344" spans="1:37" ht="12.75">
      <c r="A344" s="44"/>
      <c r="B344" s="45"/>
      <c r="C344" s="46"/>
      <c r="D344" s="47"/>
      <c r="E344" s="46"/>
      <c r="F344" s="44"/>
      <c r="G344" s="44"/>
      <c r="H344" s="46"/>
      <c r="I344" s="46"/>
      <c r="J344" s="46"/>
      <c r="K344" s="46"/>
      <c r="L344" s="64"/>
      <c r="M344" s="44"/>
      <c r="N344" s="64"/>
      <c r="O344" s="46"/>
      <c r="P344" s="64"/>
      <c r="Q344" s="46"/>
      <c r="R344" s="64"/>
      <c r="S344" s="46"/>
      <c r="T344" s="46"/>
      <c r="U344" s="46"/>
      <c r="V344" s="46"/>
      <c r="W344" s="46"/>
      <c r="X344" s="64"/>
      <c r="Y344" s="46"/>
      <c r="Z344" s="46"/>
      <c r="AA344" s="46"/>
      <c r="AB344" s="46"/>
      <c r="AC344" s="46"/>
      <c r="AD344" s="64"/>
      <c r="AE344" s="64"/>
      <c r="AF344" s="64"/>
      <c r="AG344" s="46"/>
      <c r="AH344" s="46"/>
      <c r="AI344" s="46"/>
      <c r="AJ344" s="46"/>
      <c r="AK344" s="46"/>
    </row>
    <row r="345" spans="1:37" ht="33" customHeight="1">
      <c r="A345" s="44"/>
      <c r="B345" s="45"/>
      <c r="C345" s="46"/>
      <c r="D345" s="47"/>
      <c r="E345" s="46"/>
      <c r="F345" s="54"/>
      <c r="G345" s="44"/>
      <c r="H345" s="46"/>
      <c r="I345" s="46"/>
      <c r="J345" s="46"/>
      <c r="K345" s="46"/>
      <c r="L345" s="64"/>
      <c r="M345" s="44"/>
      <c r="N345" s="64"/>
      <c r="O345" s="46"/>
      <c r="P345" s="64"/>
      <c r="Q345" s="46"/>
      <c r="R345" s="64"/>
      <c r="S345" s="46"/>
      <c r="T345" s="46"/>
      <c r="U345" s="46"/>
      <c r="V345" s="46"/>
      <c r="W345" s="46"/>
      <c r="X345" s="64"/>
      <c r="Y345" s="46"/>
      <c r="Z345" s="46"/>
      <c r="AA345" s="46"/>
      <c r="AB345" s="46"/>
      <c r="AC345" s="46"/>
      <c r="AD345" s="64"/>
      <c r="AE345" s="64"/>
      <c r="AF345" s="64"/>
      <c r="AG345" s="46"/>
      <c r="AH345" s="46"/>
      <c r="AI345" s="46"/>
      <c r="AJ345" s="46"/>
      <c r="AK345" s="46"/>
    </row>
    <row r="346" spans="1:37" ht="12.75">
      <c r="A346" s="44"/>
      <c r="B346" s="45"/>
      <c r="C346" s="46"/>
      <c r="D346" s="47"/>
      <c r="E346" s="46"/>
      <c r="F346" s="44"/>
      <c r="G346" s="44"/>
      <c r="H346" s="46"/>
      <c r="I346" s="46"/>
      <c r="J346" s="46"/>
      <c r="K346" s="46"/>
      <c r="L346" s="64"/>
      <c r="M346" s="44"/>
      <c r="N346" s="64"/>
      <c r="O346" s="46"/>
      <c r="P346" s="64"/>
      <c r="Q346" s="46"/>
      <c r="R346" s="64"/>
      <c r="S346" s="46"/>
      <c r="T346" s="46"/>
      <c r="U346" s="46"/>
      <c r="V346" s="46"/>
      <c r="W346" s="46"/>
      <c r="X346" s="64"/>
      <c r="Y346" s="46"/>
      <c r="Z346" s="46"/>
      <c r="AA346" s="46"/>
      <c r="AB346" s="46"/>
      <c r="AC346" s="46"/>
      <c r="AD346" s="64"/>
      <c r="AE346" s="64"/>
      <c r="AF346" s="64"/>
      <c r="AG346" s="46"/>
      <c r="AH346" s="46"/>
      <c r="AI346" s="46"/>
      <c r="AJ346" s="46"/>
      <c r="AK346" s="46"/>
    </row>
    <row r="347" spans="1:37" ht="65.25" customHeight="1">
      <c r="A347" s="44"/>
      <c r="B347" s="45"/>
      <c r="C347" s="46"/>
      <c r="D347" s="47"/>
      <c r="E347" s="46"/>
      <c r="F347" s="54"/>
      <c r="G347" s="44"/>
      <c r="H347" s="46"/>
      <c r="I347" s="46"/>
      <c r="J347" s="46"/>
      <c r="K347" s="46"/>
      <c r="L347" s="64"/>
      <c r="M347" s="44"/>
      <c r="N347" s="64"/>
      <c r="O347" s="46"/>
      <c r="P347" s="64"/>
      <c r="Q347" s="46"/>
      <c r="R347" s="64"/>
      <c r="S347" s="46"/>
      <c r="T347" s="46"/>
      <c r="U347" s="46"/>
      <c r="V347" s="46"/>
      <c r="W347" s="46"/>
      <c r="X347" s="64"/>
      <c r="Y347" s="46"/>
      <c r="Z347" s="46"/>
      <c r="AA347" s="46"/>
      <c r="AB347" s="46"/>
      <c r="AC347" s="46"/>
      <c r="AD347" s="64"/>
      <c r="AE347" s="64"/>
      <c r="AF347" s="64"/>
      <c r="AG347" s="46"/>
      <c r="AH347" s="46"/>
      <c r="AI347" s="46"/>
      <c r="AJ347" s="46"/>
      <c r="AK347" s="46"/>
    </row>
    <row r="348" spans="1:37" ht="12.75">
      <c r="A348" s="44"/>
      <c r="B348" s="45"/>
      <c r="C348" s="46"/>
      <c r="D348" s="47"/>
      <c r="E348" s="46"/>
      <c r="F348" s="54"/>
      <c r="G348" s="44"/>
      <c r="H348" s="46"/>
      <c r="I348" s="46"/>
      <c r="J348" s="46"/>
      <c r="K348" s="46"/>
      <c r="L348" s="64"/>
      <c r="M348" s="44"/>
      <c r="N348" s="64"/>
      <c r="O348" s="46"/>
      <c r="P348" s="64"/>
      <c r="Q348" s="46"/>
      <c r="R348" s="64"/>
      <c r="S348" s="46"/>
      <c r="T348" s="46"/>
      <c r="U348" s="46"/>
      <c r="V348" s="46"/>
      <c r="W348" s="46"/>
      <c r="X348" s="64"/>
      <c r="Y348" s="46"/>
      <c r="Z348" s="46"/>
      <c r="AA348" s="46"/>
      <c r="AB348" s="46"/>
      <c r="AC348" s="46"/>
      <c r="AD348" s="64"/>
      <c r="AE348" s="64"/>
      <c r="AF348" s="64"/>
      <c r="AG348" s="46"/>
      <c r="AH348" s="46"/>
      <c r="AI348" s="46"/>
      <c r="AJ348" s="46"/>
      <c r="AK348" s="46"/>
    </row>
    <row r="351" ht="35.25" customHeight="1"/>
    <row r="358" ht="45.75" customHeight="1"/>
  </sheetData>
  <mergeCells count="31">
    <mergeCell ref="X169:Y169"/>
    <mergeCell ref="X3:AC3"/>
    <mergeCell ref="U3:U4"/>
    <mergeCell ref="E3:E4"/>
    <mergeCell ref="F3:F4"/>
    <mergeCell ref="G3:G4"/>
    <mergeCell ref="V3:V4"/>
    <mergeCell ref="L3:L4"/>
    <mergeCell ref="M3:M4"/>
    <mergeCell ref="T3:T4"/>
    <mergeCell ref="S3:S4"/>
    <mergeCell ref="N3:N4"/>
    <mergeCell ref="O3:O4"/>
    <mergeCell ref="H3:H4"/>
    <mergeCell ref="I3:I4"/>
    <mergeCell ref="J3:J4"/>
    <mergeCell ref="K3:K4"/>
    <mergeCell ref="A3:A4"/>
    <mergeCell ref="B3:B4"/>
    <mergeCell ref="C3:C4"/>
    <mergeCell ref="D3:D4"/>
    <mergeCell ref="N141:O141"/>
    <mergeCell ref="AK3:AK4"/>
    <mergeCell ref="AJ3:AJ4"/>
    <mergeCell ref="AD3:AF3"/>
    <mergeCell ref="AG3:AH3"/>
    <mergeCell ref="AI3:AI4"/>
    <mergeCell ref="W3:W4"/>
    <mergeCell ref="P3:P4"/>
    <mergeCell ref="Q3:Q4"/>
    <mergeCell ref="R3:R4"/>
  </mergeCells>
  <printOptions/>
  <pageMargins left="0.75" right="0.75" top="1" bottom="1.32" header="0.5" footer="0.5"/>
  <pageSetup horizontalDpi="600" verticalDpi="600" orientation="landscape" paperSize="9" r:id="rId1"/>
  <rowBreaks count="2" manualBreakCount="2">
    <brk id="175" max="255" man="1"/>
    <brk id="179" max="255" man="1"/>
  </rowBreaks>
</worksheet>
</file>

<file path=xl/worksheets/sheet3.xml><?xml version="1.0" encoding="utf-8"?>
<worksheet xmlns="http://schemas.openxmlformats.org/spreadsheetml/2006/main" xmlns:r="http://schemas.openxmlformats.org/officeDocument/2006/relationships">
  <dimension ref="A3:AL175"/>
  <sheetViews>
    <sheetView tabSelected="1" zoomScale="75" zoomScaleNormal="75" workbookViewId="0" topLeftCell="A1">
      <pane xSplit="3" ySplit="7" topLeftCell="D63" activePane="bottomRight" state="frozen"/>
      <selection pane="topLeft" activeCell="A1" sqref="A1"/>
      <selection pane="topRight" activeCell="D1" sqref="D1"/>
      <selection pane="bottomLeft" activeCell="A8" sqref="A8"/>
      <selection pane="bottomRight" activeCell="D63" sqref="D63"/>
    </sheetView>
  </sheetViews>
  <sheetFormatPr defaultColWidth="9.140625" defaultRowHeight="12.75"/>
  <cols>
    <col min="1" max="1" width="4.28125" style="151" customWidth="1"/>
    <col min="2" max="2" width="12.140625" style="151" customWidth="1"/>
    <col min="3" max="3" width="11.8515625" style="151" customWidth="1"/>
    <col min="4" max="4" width="27.00390625" style="151" customWidth="1"/>
    <col min="5" max="5" width="12.7109375" style="152" customWidth="1"/>
    <col min="6" max="6" width="13.00390625" style="152" customWidth="1"/>
    <col min="7" max="7" width="11.8515625" style="152" customWidth="1"/>
    <col min="8" max="8" width="15.140625" style="151" customWidth="1"/>
    <col min="9" max="9" width="11.140625" style="151" customWidth="1"/>
    <col min="10" max="10" width="12.8515625" style="151" customWidth="1"/>
    <col min="11" max="11" width="12.140625" style="151" customWidth="1"/>
    <col min="12" max="12" width="13.28125" style="153" customWidth="1"/>
    <col min="13" max="13" width="15.28125" style="152" customWidth="1"/>
    <col min="14" max="14" width="14.57421875" style="153" customWidth="1"/>
    <col min="15" max="15" width="13.7109375" style="151" customWidth="1"/>
    <col min="16" max="16" width="12.57421875" style="151" customWidth="1"/>
    <col min="17" max="17" width="11.8515625" style="151" customWidth="1"/>
    <col min="18" max="18" width="12.7109375" style="151" customWidth="1"/>
    <col min="19" max="19" width="12.140625" style="151" customWidth="1"/>
    <col min="20" max="20" width="13.00390625" style="151" customWidth="1"/>
    <col min="21" max="21" width="12.7109375" style="151" customWidth="1"/>
    <col min="22" max="22" width="12.00390625" style="151" customWidth="1"/>
    <col min="23" max="23" width="12.57421875" style="151" customWidth="1"/>
    <col min="24" max="24" width="9.140625" style="151" customWidth="1"/>
    <col min="25" max="25" width="12.7109375" style="153" customWidth="1"/>
    <col min="26" max="26" width="13.00390625" style="151" customWidth="1"/>
    <col min="27" max="27" width="11.7109375" style="151" customWidth="1"/>
    <col min="28" max="28" width="12.140625" style="151" customWidth="1"/>
    <col min="29" max="29" width="13.00390625" style="151" customWidth="1"/>
    <col min="30" max="30" width="12.421875" style="151" customWidth="1"/>
    <col min="31" max="31" width="14.00390625" style="151" customWidth="1"/>
    <col min="32" max="32" width="13.7109375" style="151" customWidth="1"/>
    <col min="33" max="33" width="12.421875" style="151" customWidth="1"/>
    <col min="34" max="34" width="11.8515625" style="151" customWidth="1"/>
    <col min="35" max="35" width="13.421875" style="151" customWidth="1"/>
    <col min="36" max="36" width="16.8515625" style="151" customWidth="1"/>
    <col min="37" max="37" width="14.7109375" style="151" customWidth="1"/>
    <col min="38" max="38" width="13.140625" style="151" customWidth="1"/>
    <col min="39" max="16384" width="9.140625" style="151" customWidth="1"/>
  </cols>
  <sheetData>
    <row r="3" ht="12.75">
      <c r="H3" s="151" t="s">
        <v>3483</v>
      </c>
    </row>
    <row r="4" ht="12.75">
      <c r="D4" s="151" t="s">
        <v>3481</v>
      </c>
    </row>
    <row r="5" spans="1:38" ht="51" customHeight="1">
      <c r="A5" s="242" t="s">
        <v>3484</v>
      </c>
      <c r="B5" s="242" t="s">
        <v>3485</v>
      </c>
      <c r="C5" s="242" t="s">
        <v>3486</v>
      </c>
      <c r="D5" s="242" t="s">
        <v>3487</v>
      </c>
      <c r="E5" s="243" t="s">
        <v>3488</v>
      </c>
      <c r="F5" s="242" t="s">
        <v>1631</v>
      </c>
      <c r="G5" s="242" t="s">
        <v>3489</v>
      </c>
      <c r="H5" s="242" t="s">
        <v>3490</v>
      </c>
      <c r="I5" s="242" t="s">
        <v>3491</v>
      </c>
      <c r="J5" s="242" t="s">
        <v>1629</v>
      </c>
      <c r="K5" s="242" t="s">
        <v>3492</v>
      </c>
      <c r="L5" s="245" t="s">
        <v>1630</v>
      </c>
      <c r="M5" s="242" t="s">
        <v>3493</v>
      </c>
      <c r="N5" s="245" t="s">
        <v>3494</v>
      </c>
      <c r="O5" s="242" t="s">
        <v>3495</v>
      </c>
      <c r="P5" s="242" t="s">
        <v>3496</v>
      </c>
      <c r="Q5" s="242" t="s">
        <v>3497</v>
      </c>
      <c r="R5" s="242" t="s">
        <v>3498</v>
      </c>
      <c r="S5" s="242" t="s">
        <v>3497</v>
      </c>
      <c r="T5" s="242" t="s">
        <v>3499</v>
      </c>
      <c r="U5" s="242" t="s">
        <v>3500</v>
      </c>
      <c r="V5" s="242" t="s">
        <v>3501</v>
      </c>
      <c r="W5" s="242" t="s">
        <v>3479</v>
      </c>
      <c r="X5" s="245" t="s">
        <v>3502</v>
      </c>
      <c r="Y5" s="245"/>
      <c r="Z5" s="245"/>
      <c r="AA5" s="245"/>
      <c r="AB5" s="245"/>
      <c r="AC5" s="245"/>
      <c r="AD5" s="245"/>
      <c r="AE5" s="242" t="s">
        <v>1621</v>
      </c>
      <c r="AF5" s="242"/>
      <c r="AG5" s="242"/>
      <c r="AH5" s="242" t="s">
        <v>3480</v>
      </c>
      <c r="AI5" s="242"/>
      <c r="AJ5" s="242" t="s">
        <v>3478</v>
      </c>
      <c r="AK5" s="242" t="s">
        <v>1627</v>
      </c>
      <c r="AL5" s="242" t="s">
        <v>1628</v>
      </c>
    </row>
    <row r="6" spans="1:38" ht="25.5">
      <c r="A6" s="243"/>
      <c r="B6" s="243"/>
      <c r="C6" s="243"/>
      <c r="D6" s="243"/>
      <c r="E6" s="244"/>
      <c r="F6" s="243"/>
      <c r="G6" s="243"/>
      <c r="H6" s="243"/>
      <c r="I6" s="243"/>
      <c r="J6" s="243"/>
      <c r="K6" s="243"/>
      <c r="L6" s="246"/>
      <c r="M6" s="243"/>
      <c r="N6" s="246"/>
      <c r="O6" s="243"/>
      <c r="P6" s="243"/>
      <c r="Q6" s="243"/>
      <c r="R6" s="243"/>
      <c r="S6" s="243"/>
      <c r="T6" s="243"/>
      <c r="U6" s="243"/>
      <c r="V6" s="243"/>
      <c r="W6" s="243"/>
      <c r="X6" s="155" t="s">
        <v>3503</v>
      </c>
      <c r="Y6" s="158" t="s">
        <v>1616</v>
      </c>
      <c r="Z6" s="155" t="s">
        <v>1617</v>
      </c>
      <c r="AA6" s="155" t="s">
        <v>1618</v>
      </c>
      <c r="AB6" s="155" t="s">
        <v>1619</v>
      </c>
      <c r="AC6" s="155" t="s">
        <v>1620</v>
      </c>
      <c r="AD6" s="159" t="s">
        <v>3908</v>
      </c>
      <c r="AE6" s="155" t="s">
        <v>1622</v>
      </c>
      <c r="AF6" s="155" t="s">
        <v>1623</v>
      </c>
      <c r="AG6" s="155" t="s">
        <v>1624</v>
      </c>
      <c r="AH6" s="155" t="s">
        <v>1625</v>
      </c>
      <c r="AI6" s="155" t="s">
        <v>1626</v>
      </c>
      <c r="AJ6" s="243"/>
      <c r="AK6" s="243"/>
      <c r="AL6" s="243"/>
    </row>
    <row r="7" spans="1:38" ht="13.5" thickBot="1">
      <c r="A7" s="160">
        <v>1</v>
      </c>
      <c r="B7" s="160">
        <v>2</v>
      </c>
      <c r="C7" s="160">
        <v>3</v>
      </c>
      <c r="D7" s="160">
        <v>4</v>
      </c>
      <c r="E7" s="161">
        <v>5</v>
      </c>
      <c r="F7" s="161">
        <v>6</v>
      </c>
      <c r="G7" s="161">
        <v>7</v>
      </c>
      <c r="H7" s="160">
        <v>8</v>
      </c>
      <c r="I7" s="160">
        <v>9</v>
      </c>
      <c r="J7" s="160">
        <v>10</v>
      </c>
      <c r="K7" s="160">
        <v>11</v>
      </c>
      <c r="L7" s="162">
        <v>12</v>
      </c>
      <c r="M7" s="161">
        <v>13</v>
      </c>
      <c r="N7" s="162">
        <v>14</v>
      </c>
      <c r="O7" s="160">
        <v>15</v>
      </c>
      <c r="P7" s="160">
        <v>16</v>
      </c>
      <c r="Q7" s="160">
        <v>17</v>
      </c>
      <c r="R7" s="160">
        <v>18</v>
      </c>
      <c r="S7" s="160">
        <v>19</v>
      </c>
      <c r="T7" s="160">
        <v>20</v>
      </c>
      <c r="U7" s="160">
        <v>21</v>
      </c>
      <c r="V7" s="160">
        <v>22</v>
      </c>
      <c r="W7" s="160">
        <v>23</v>
      </c>
      <c r="X7" s="160">
        <v>24</v>
      </c>
      <c r="Y7" s="162">
        <v>25</v>
      </c>
      <c r="Z7" s="160">
        <v>26</v>
      </c>
      <c r="AA7" s="160">
        <v>27</v>
      </c>
      <c r="AB7" s="160">
        <v>28</v>
      </c>
      <c r="AC7" s="160"/>
      <c r="AD7" s="160">
        <v>29</v>
      </c>
      <c r="AE7" s="160">
        <v>30</v>
      </c>
      <c r="AF7" s="160">
        <v>31</v>
      </c>
      <c r="AG7" s="160">
        <v>32</v>
      </c>
      <c r="AH7" s="160">
        <v>33</v>
      </c>
      <c r="AI7" s="160">
        <v>34</v>
      </c>
      <c r="AJ7" s="160">
        <v>35</v>
      </c>
      <c r="AK7" s="160">
        <v>36</v>
      </c>
      <c r="AL7" s="160">
        <v>37</v>
      </c>
    </row>
    <row r="8" spans="1:38" ht="95.25" customHeight="1">
      <c r="A8" s="163">
        <v>1</v>
      </c>
      <c r="B8" s="164" t="s">
        <v>1635</v>
      </c>
      <c r="C8" s="165" t="s">
        <v>3909</v>
      </c>
      <c r="D8" s="166" t="s">
        <v>3910</v>
      </c>
      <c r="E8" s="157" t="s">
        <v>2972</v>
      </c>
      <c r="F8" s="157" t="s">
        <v>3911</v>
      </c>
      <c r="G8" s="157" t="s">
        <v>3100</v>
      </c>
      <c r="H8" s="157" t="s">
        <v>3113</v>
      </c>
      <c r="I8" s="164" t="s">
        <v>3912</v>
      </c>
      <c r="J8" s="164" t="s">
        <v>3913</v>
      </c>
      <c r="K8" s="164" t="s">
        <v>3914</v>
      </c>
      <c r="L8" s="167">
        <v>46500</v>
      </c>
      <c r="M8" s="157">
        <v>3</v>
      </c>
      <c r="N8" s="167" t="s">
        <v>3915</v>
      </c>
      <c r="O8" s="164" t="s">
        <v>3916</v>
      </c>
      <c r="P8" s="164" t="s">
        <v>3917</v>
      </c>
      <c r="Q8" s="168" t="s">
        <v>3918</v>
      </c>
      <c r="R8" s="164" t="s">
        <v>3919</v>
      </c>
      <c r="S8" s="168" t="s">
        <v>3920</v>
      </c>
      <c r="T8" s="157" t="s">
        <v>3113</v>
      </c>
      <c r="U8" s="157" t="s">
        <v>3113</v>
      </c>
      <c r="V8" s="164" t="s">
        <v>3921</v>
      </c>
      <c r="W8" s="154" t="s">
        <v>3113</v>
      </c>
      <c r="X8" s="154" t="s">
        <v>3113</v>
      </c>
      <c r="Y8" s="167">
        <v>54168</v>
      </c>
      <c r="Z8" s="154" t="s">
        <v>3113</v>
      </c>
      <c r="AA8" s="154" t="s">
        <v>3113</v>
      </c>
      <c r="AB8" s="154" t="s">
        <v>3113</v>
      </c>
      <c r="AC8" s="154"/>
      <c r="AD8" s="154" t="s">
        <v>3113</v>
      </c>
      <c r="AE8" s="167">
        <v>54168</v>
      </c>
      <c r="AF8" s="154" t="s">
        <v>3113</v>
      </c>
      <c r="AG8" s="154" t="s">
        <v>3113</v>
      </c>
      <c r="AH8" s="154" t="s">
        <v>3113</v>
      </c>
      <c r="AI8" s="154" t="s">
        <v>3113</v>
      </c>
      <c r="AJ8" s="154" t="s">
        <v>3113</v>
      </c>
      <c r="AK8" s="154" t="s">
        <v>1141</v>
      </c>
      <c r="AL8" s="154" t="s">
        <v>3113</v>
      </c>
    </row>
    <row r="9" spans="1:38" ht="68.25" customHeight="1">
      <c r="A9" s="169">
        <v>2</v>
      </c>
      <c r="B9" s="164" t="s">
        <v>1635</v>
      </c>
      <c r="C9" s="170" t="s">
        <v>3922</v>
      </c>
      <c r="D9" s="171" t="s">
        <v>3923</v>
      </c>
      <c r="E9" s="154" t="s">
        <v>2318</v>
      </c>
      <c r="F9" s="154" t="s">
        <v>1639</v>
      </c>
      <c r="G9" s="154" t="s">
        <v>1642</v>
      </c>
      <c r="H9" s="157" t="s">
        <v>3113</v>
      </c>
      <c r="I9" s="176" t="s">
        <v>3924</v>
      </c>
      <c r="J9" s="176" t="s">
        <v>3925</v>
      </c>
      <c r="K9" s="176" t="s">
        <v>2247</v>
      </c>
      <c r="L9" s="177">
        <v>70000</v>
      </c>
      <c r="M9" s="154">
        <v>2</v>
      </c>
      <c r="N9" s="177">
        <v>59410.8</v>
      </c>
      <c r="O9" s="176" t="s">
        <v>3926</v>
      </c>
      <c r="P9" s="177">
        <v>59401.8</v>
      </c>
      <c r="Q9" s="176" t="s">
        <v>4277</v>
      </c>
      <c r="R9" s="177">
        <v>37122.16</v>
      </c>
      <c r="S9" s="176" t="s">
        <v>3927</v>
      </c>
      <c r="T9" s="176"/>
      <c r="U9" s="176"/>
      <c r="V9" s="176" t="s">
        <v>3928</v>
      </c>
      <c r="W9" s="154" t="s">
        <v>3113</v>
      </c>
      <c r="X9" s="154" t="s">
        <v>3113</v>
      </c>
      <c r="Y9" s="177">
        <v>59410.8</v>
      </c>
      <c r="Z9" s="154" t="s">
        <v>3113</v>
      </c>
      <c r="AA9" s="154" t="s">
        <v>3113</v>
      </c>
      <c r="AB9" s="154" t="s">
        <v>3113</v>
      </c>
      <c r="AC9" s="154"/>
      <c r="AD9" s="154" t="s">
        <v>3113</v>
      </c>
      <c r="AE9" s="177">
        <v>59410.8</v>
      </c>
      <c r="AF9" s="154" t="s">
        <v>3113</v>
      </c>
      <c r="AG9" s="154" t="s">
        <v>3113</v>
      </c>
      <c r="AH9" s="154" t="s">
        <v>3113</v>
      </c>
      <c r="AI9" s="154" t="s">
        <v>3113</v>
      </c>
      <c r="AJ9" s="154" t="s">
        <v>3113</v>
      </c>
      <c r="AK9" s="154" t="s">
        <v>3929</v>
      </c>
      <c r="AL9" s="154">
        <v>653.52</v>
      </c>
    </row>
    <row r="10" spans="1:38" ht="59.25" customHeight="1">
      <c r="A10" s="169">
        <v>3</v>
      </c>
      <c r="B10" s="164" t="s">
        <v>1635</v>
      </c>
      <c r="C10" s="178" t="s">
        <v>3930</v>
      </c>
      <c r="D10" s="179" t="s">
        <v>3931</v>
      </c>
      <c r="E10" s="154" t="s">
        <v>3932</v>
      </c>
      <c r="F10" s="154" t="s">
        <v>1639</v>
      </c>
      <c r="G10" s="154" t="s">
        <v>3462</v>
      </c>
      <c r="H10" s="154" t="s">
        <v>3113</v>
      </c>
      <c r="I10" s="176" t="s">
        <v>3933</v>
      </c>
      <c r="J10" s="176" t="s">
        <v>3934</v>
      </c>
      <c r="K10" s="176" t="s">
        <v>3765</v>
      </c>
      <c r="L10" s="177">
        <v>30327.87</v>
      </c>
      <c r="M10" s="154">
        <v>1</v>
      </c>
      <c r="N10" s="177">
        <v>38264.08</v>
      </c>
      <c r="O10" s="176" t="s">
        <v>3935</v>
      </c>
      <c r="P10" s="154" t="s">
        <v>3113</v>
      </c>
      <c r="Q10" s="154" t="s">
        <v>3113</v>
      </c>
      <c r="R10" s="154" t="s">
        <v>3113</v>
      </c>
      <c r="S10" s="154" t="s">
        <v>3113</v>
      </c>
      <c r="T10" s="154" t="s">
        <v>3113</v>
      </c>
      <c r="U10" s="154" t="s">
        <v>3113</v>
      </c>
      <c r="V10" s="176" t="s">
        <v>3933</v>
      </c>
      <c r="W10" s="154" t="s">
        <v>3113</v>
      </c>
      <c r="X10" s="154" t="s">
        <v>3113</v>
      </c>
      <c r="Y10" s="177">
        <v>38264.08</v>
      </c>
      <c r="Z10" s="154" t="s">
        <v>3113</v>
      </c>
      <c r="AA10" s="154" t="s">
        <v>3113</v>
      </c>
      <c r="AB10" s="154" t="s">
        <v>3113</v>
      </c>
      <c r="AC10" s="154"/>
      <c r="AD10" s="154" t="s">
        <v>3113</v>
      </c>
      <c r="AE10" s="177">
        <v>38264.08</v>
      </c>
      <c r="AF10" s="154" t="s">
        <v>3113</v>
      </c>
      <c r="AG10" s="154" t="s">
        <v>3113</v>
      </c>
      <c r="AH10" s="154" t="s">
        <v>3113</v>
      </c>
      <c r="AI10" s="154" t="s">
        <v>3113</v>
      </c>
      <c r="AJ10" s="154" t="s">
        <v>3113</v>
      </c>
      <c r="AK10" s="154" t="s">
        <v>1141</v>
      </c>
      <c r="AL10" s="154" t="s">
        <v>3113</v>
      </c>
    </row>
    <row r="11" spans="1:38" ht="108">
      <c r="A11" s="169">
        <v>4</v>
      </c>
      <c r="B11" s="164" t="s">
        <v>1635</v>
      </c>
      <c r="C11" s="165" t="s">
        <v>3936</v>
      </c>
      <c r="D11" s="166" t="s">
        <v>3937</v>
      </c>
      <c r="E11" s="154" t="s">
        <v>3115</v>
      </c>
      <c r="F11" s="154" t="s">
        <v>1640</v>
      </c>
      <c r="G11" s="154" t="s">
        <v>1642</v>
      </c>
      <c r="H11" s="176" t="s">
        <v>3938</v>
      </c>
      <c r="I11" s="176" t="s">
        <v>3939</v>
      </c>
      <c r="J11" s="176" t="s">
        <v>3940</v>
      </c>
      <c r="K11" s="176" t="s">
        <v>3941</v>
      </c>
      <c r="L11" s="177">
        <v>1650000</v>
      </c>
      <c r="M11" s="154">
        <v>5</v>
      </c>
      <c r="N11" s="177">
        <v>1438977.8</v>
      </c>
      <c r="O11" s="176" t="s">
        <v>3942</v>
      </c>
      <c r="P11" s="177">
        <v>1568260</v>
      </c>
      <c r="Q11" s="176" t="s">
        <v>3943</v>
      </c>
      <c r="R11" s="177">
        <v>1430999</v>
      </c>
      <c r="S11" s="176" t="s">
        <v>3944</v>
      </c>
      <c r="T11" s="154" t="s">
        <v>3113</v>
      </c>
      <c r="U11" s="154" t="s">
        <v>3113</v>
      </c>
      <c r="V11" s="176" t="s">
        <v>3945</v>
      </c>
      <c r="W11" s="154" t="s">
        <v>3113</v>
      </c>
      <c r="X11" s="154" t="s">
        <v>3113</v>
      </c>
      <c r="Y11" s="177">
        <v>2000.8</v>
      </c>
      <c r="Z11" s="156">
        <v>1436977</v>
      </c>
      <c r="AA11" s="154" t="s">
        <v>3113</v>
      </c>
      <c r="AB11" s="154" t="s">
        <v>3113</v>
      </c>
      <c r="AC11" s="154"/>
      <c r="AD11" s="154" t="s">
        <v>3113</v>
      </c>
      <c r="AE11" s="154" t="s">
        <v>3113</v>
      </c>
      <c r="AF11" s="154" t="s">
        <v>3113</v>
      </c>
      <c r="AG11" s="156" t="s">
        <v>3946</v>
      </c>
      <c r="AH11" s="154" t="s">
        <v>3947</v>
      </c>
      <c r="AI11" s="154" t="s">
        <v>3948</v>
      </c>
      <c r="AJ11" s="154" t="s">
        <v>3113</v>
      </c>
      <c r="AK11" s="154" t="s">
        <v>3113</v>
      </c>
      <c r="AL11" s="154" t="s">
        <v>3113</v>
      </c>
    </row>
    <row r="12" spans="1:38" ht="242.25">
      <c r="A12" s="169">
        <v>5</v>
      </c>
      <c r="B12" s="164" t="s">
        <v>1635</v>
      </c>
      <c r="C12" s="165" t="s">
        <v>3949</v>
      </c>
      <c r="D12" s="166" t="s">
        <v>3950</v>
      </c>
      <c r="E12" s="154" t="s">
        <v>3951</v>
      </c>
      <c r="F12" s="180" t="s">
        <v>1640</v>
      </c>
      <c r="G12" s="181" t="s">
        <v>1642</v>
      </c>
      <c r="H12" s="159" t="s">
        <v>3952</v>
      </c>
      <c r="I12" s="176" t="s">
        <v>3953</v>
      </c>
      <c r="J12" s="176" t="s">
        <v>3954</v>
      </c>
      <c r="K12" s="176" t="s">
        <v>3955</v>
      </c>
      <c r="L12" s="177">
        <v>12100000</v>
      </c>
      <c r="M12" s="154">
        <v>2</v>
      </c>
      <c r="N12" s="177">
        <v>9607500</v>
      </c>
      <c r="O12" s="176" t="s">
        <v>3956</v>
      </c>
      <c r="P12" s="177">
        <v>9607500</v>
      </c>
      <c r="Q12" s="176" t="s">
        <v>3957</v>
      </c>
      <c r="R12" s="177">
        <v>9450000</v>
      </c>
      <c r="S12" s="176" t="s">
        <v>3958</v>
      </c>
      <c r="T12" s="154" t="s">
        <v>3959</v>
      </c>
      <c r="U12" s="154" t="s">
        <v>3960</v>
      </c>
      <c r="V12" s="176" t="s">
        <v>3961</v>
      </c>
      <c r="W12" s="154" t="s">
        <v>3113</v>
      </c>
      <c r="X12" s="154" t="s">
        <v>3113</v>
      </c>
      <c r="Y12" s="177">
        <v>9607500</v>
      </c>
      <c r="Z12" s="154" t="s">
        <v>3113</v>
      </c>
      <c r="AA12" s="154" t="s">
        <v>3113</v>
      </c>
      <c r="AB12" s="154" t="s">
        <v>3113</v>
      </c>
      <c r="AC12" s="154"/>
      <c r="AD12" s="154" t="s">
        <v>3113</v>
      </c>
      <c r="AE12" s="154" t="s">
        <v>3113</v>
      </c>
      <c r="AF12" s="154" t="s">
        <v>3113</v>
      </c>
      <c r="AG12" s="156" t="s">
        <v>3962</v>
      </c>
      <c r="AH12" s="154" t="s">
        <v>3963</v>
      </c>
      <c r="AI12" s="154" t="s">
        <v>3113</v>
      </c>
      <c r="AJ12" s="154" t="s">
        <v>3113</v>
      </c>
      <c r="AK12" s="154" t="s">
        <v>3929</v>
      </c>
      <c r="AL12" s="156">
        <v>467065.5</v>
      </c>
    </row>
    <row r="13" spans="1:38" ht="84">
      <c r="A13" s="169">
        <v>6</v>
      </c>
      <c r="B13" s="182" t="s">
        <v>1180</v>
      </c>
      <c r="C13" s="178" t="s">
        <v>3964</v>
      </c>
      <c r="D13" s="179" t="s">
        <v>3965</v>
      </c>
      <c r="E13" s="154" t="s">
        <v>3966</v>
      </c>
      <c r="F13" s="180" t="s">
        <v>1639</v>
      </c>
      <c r="G13" s="183" t="s">
        <v>1642</v>
      </c>
      <c r="H13" s="154" t="s">
        <v>3113</v>
      </c>
      <c r="I13" s="176" t="s">
        <v>3967</v>
      </c>
      <c r="J13" s="176" t="s">
        <v>3968</v>
      </c>
      <c r="K13" s="176" t="s">
        <v>218</v>
      </c>
      <c r="L13" s="177">
        <v>127575</v>
      </c>
      <c r="M13" s="154">
        <v>5</v>
      </c>
      <c r="N13" s="177">
        <v>95526</v>
      </c>
      <c r="O13" s="176" t="s">
        <v>3969</v>
      </c>
      <c r="P13" s="177">
        <v>241560</v>
      </c>
      <c r="Q13" s="176" t="s">
        <v>3970</v>
      </c>
      <c r="R13" s="177">
        <v>95526</v>
      </c>
      <c r="S13" s="176" t="s">
        <v>3971</v>
      </c>
      <c r="T13" s="154" t="s">
        <v>3113</v>
      </c>
      <c r="U13" s="154" t="s">
        <v>3113</v>
      </c>
      <c r="V13" s="176" t="s">
        <v>3972</v>
      </c>
      <c r="W13" s="154" t="s">
        <v>3113</v>
      </c>
      <c r="X13" s="154" t="s">
        <v>3113</v>
      </c>
      <c r="Y13" s="177">
        <v>95526</v>
      </c>
      <c r="Z13" s="154" t="s">
        <v>3113</v>
      </c>
      <c r="AA13" s="154" t="s">
        <v>3113</v>
      </c>
      <c r="AB13" s="154" t="s">
        <v>3113</v>
      </c>
      <c r="AC13" s="154"/>
      <c r="AD13" s="154" t="s">
        <v>3113</v>
      </c>
      <c r="AE13" s="177">
        <v>95526</v>
      </c>
      <c r="AF13" s="154" t="s">
        <v>3113</v>
      </c>
      <c r="AG13" s="154" t="s">
        <v>3113</v>
      </c>
      <c r="AH13" s="154" t="s">
        <v>3113</v>
      </c>
      <c r="AI13" s="154" t="s">
        <v>3113</v>
      </c>
      <c r="AJ13" s="154" t="s">
        <v>3113</v>
      </c>
      <c r="AK13" s="154" t="s">
        <v>1141</v>
      </c>
      <c r="AL13" s="154" t="s">
        <v>3113</v>
      </c>
    </row>
    <row r="14" spans="1:38" ht="51">
      <c r="A14" s="169">
        <v>7</v>
      </c>
      <c r="B14" s="182" t="s">
        <v>1180</v>
      </c>
      <c r="C14" s="184" t="s">
        <v>3973</v>
      </c>
      <c r="D14" s="185" t="s">
        <v>3974</v>
      </c>
      <c r="E14" s="154" t="s">
        <v>4867</v>
      </c>
      <c r="F14" s="180" t="s">
        <v>1640</v>
      </c>
      <c r="G14" s="186" t="s">
        <v>1642</v>
      </c>
      <c r="H14" s="154" t="s">
        <v>3113</v>
      </c>
      <c r="I14" s="176" t="s">
        <v>3975</v>
      </c>
      <c r="J14" s="176" t="s">
        <v>3976</v>
      </c>
      <c r="K14" s="176" t="s">
        <v>3977</v>
      </c>
      <c r="L14" s="177">
        <v>35245</v>
      </c>
      <c r="M14" s="154">
        <v>2</v>
      </c>
      <c r="N14" s="177">
        <v>31964</v>
      </c>
      <c r="O14" s="176" t="s">
        <v>3978</v>
      </c>
      <c r="P14" s="177">
        <v>45750</v>
      </c>
      <c r="Q14" s="176" t="s">
        <v>3979</v>
      </c>
      <c r="R14" s="177">
        <v>31964</v>
      </c>
      <c r="S14" s="176" t="s">
        <v>3980</v>
      </c>
      <c r="T14" s="154" t="s">
        <v>3113</v>
      </c>
      <c r="U14" s="154" t="s">
        <v>3113</v>
      </c>
      <c r="V14" s="176" t="s">
        <v>3981</v>
      </c>
      <c r="W14" s="154" t="s">
        <v>3113</v>
      </c>
      <c r="X14" s="154" t="s">
        <v>3113</v>
      </c>
      <c r="Y14" s="177">
        <v>31964</v>
      </c>
      <c r="Z14" s="154" t="s">
        <v>3113</v>
      </c>
      <c r="AA14" s="154" t="s">
        <v>3113</v>
      </c>
      <c r="AB14" s="154" t="s">
        <v>3113</v>
      </c>
      <c r="AC14" s="154"/>
      <c r="AD14" s="154" t="s">
        <v>3113</v>
      </c>
      <c r="AE14" s="177">
        <v>31964</v>
      </c>
      <c r="AF14" s="154" t="s">
        <v>3113</v>
      </c>
      <c r="AG14" s="154" t="s">
        <v>3113</v>
      </c>
      <c r="AH14" s="154" t="s">
        <v>3113</v>
      </c>
      <c r="AI14" s="154" t="s">
        <v>3113</v>
      </c>
      <c r="AJ14" s="154" t="s">
        <v>3113</v>
      </c>
      <c r="AK14" s="154" t="s">
        <v>1141</v>
      </c>
      <c r="AL14" s="154" t="s">
        <v>3113</v>
      </c>
    </row>
    <row r="15" spans="1:38" ht="51">
      <c r="A15" s="169">
        <v>8</v>
      </c>
      <c r="B15" s="182" t="s">
        <v>1180</v>
      </c>
      <c r="C15" s="165" t="s">
        <v>3982</v>
      </c>
      <c r="D15" s="166" t="s">
        <v>3983</v>
      </c>
      <c r="E15" s="154" t="s">
        <v>2308</v>
      </c>
      <c r="F15" s="180" t="s">
        <v>1639</v>
      </c>
      <c r="G15" s="181" t="s">
        <v>1642</v>
      </c>
      <c r="H15" s="154" t="s">
        <v>3113</v>
      </c>
      <c r="I15" s="176" t="s">
        <v>3984</v>
      </c>
      <c r="J15" s="176" t="s">
        <v>3985</v>
      </c>
      <c r="K15" s="176" t="s">
        <v>2311</v>
      </c>
      <c r="L15" s="177">
        <v>132000</v>
      </c>
      <c r="M15" s="154">
        <v>6</v>
      </c>
      <c r="N15" s="187" t="s">
        <v>3986</v>
      </c>
      <c r="O15" s="176" t="s">
        <v>3987</v>
      </c>
      <c r="P15" s="176" t="s">
        <v>3988</v>
      </c>
      <c r="Q15" s="176" t="s">
        <v>3989</v>
      </c>
      <c r="R15" s="176" t="s">
        <v>3986</v>
      </c>
      <c r="S15" s="176" t="s">
        <v>3990</v>
      </c>
      <c r="T15" s="154" t="s">
        <v>3991</v>
      </c>
      <c r="U15" s="154" t="s">
        <v>3992</v>
      </c>
      <c r="V15" s="176" t="s">
        <v>3993</v>
      </c>
      <c r="W15" s="154" t="s">
        <v>3113</v>
      </c>
      <c r="X15" s="154" t="s">
        <v>3113</v>
      </c>
      <c r="Y15" s="177">
        <v>131147.54</v>
      </c>
      <c r="Z15" s="154" t="s">
        <v>3113</v>
      </c>
      <c r="AA15" s="154" t="s">
        <v>3113</v>
      </c>
      <c r="AB15" s="154" t="s">
        <v>3113</v>
      </c>
      <c r="AC15" s="154"/>
      <c r="AD15" s="154" t="s">
        <v>3113</v>
      </c>
      <c r="AE15" s="177">
        <v>131147.54</v>
      </c>
      <c r="AF15" s="154" t="s">
        <v>3113</v>
      </c>
      <c r="AG15" s="154" t="s">
        <v>3113</v>
      </c>
      <c r="AH15" s="154" t="s">
        <v>3113</v>
      </c>
      <c r="AI15" s="154" t="s">
        <v>3113</v>
      </c>
      <c r="AJ15" s="154" t="s">
        <v>3113</v>
      </c>
      <c r="AK15" s="154" t="s">
        <v>1141</v>
      </c>
      <c r="AL15" s="154" t="s">
        <v>3113</v>
      </c>
    </row>
    <row r="16" spans="1:38" ht="60">
      <c r="A16" s="169">
        <v>9</v>
      </c>
      <c r="B16" s="182" t="s">
        <v>1180</v>
      </c>
      <c r="C16" s="165" t="s">
        <v>3994</v>
      </c>
      <c r="D16" s="166" t="s">
        <v>3995</v>
      </c>
      <c r="E16" s="154" t="s">
        <v>1780</v>
      </c>
      <c r="F16" s="180" t="s">
        <v>1640</v>
      </c>
      <c r="G16" s="181" t="s">
        <v>1642</v>
      </c>
      <c r="H16" s="176"/>
      <c r="I16" s="176" t="s">
        <v>3996</v>
      </c>
      <c r="J16" s="176"/>
      <c r="K16" s="176" t="s">
        <v>4301</v>
      </c>
      <c r="L16" s="177">
        <v>3688525</v>
      </c>
      <c r="M16" s="154">
        <v>3</v>
      </c>
      <c r="N16" s="154" t="s">
        <v>3113</v>
      </c>
      <c r="O16" s="176" t="s">
        <v>3127</v>
      </c>
      <c r="P16" s="187">
        <v>5021520</v>
      </c>
      <c r="Q16" s="188" t="s">
        <v>1791</v>
      </c>
      <c r="R16" s="187">
        <v>3711240</v>
      </c>
      <c r="S16" s="188" t="s">
        <v>3997</v>
      </c>
      <c r="T16" s="176"/>
      <c r="U16" s="176"/>
      <c r="V16" s="176" t="s">
        <v>3127</v>
      </c>
      <c r="W16" s="154" t="s">
        <v>3113</v>
      </c>
      <c r="X16" s="154" t="s">
        <v>3113</v>
      </c>
      <c r="Y16" s="154" t="s">
        <v>3113</v>
      </c>
      <c r="Z16" s="154" t="s">
        <v>3113</v>
      </c>
      <c r="AA16" s="154" t="s">
        <v>3113</v>
      </c>
      <c r="AB16" s="154" t="s">
        <v>3113</v>
      </c>
      <c r="AC16" s="154"/>
      <c r="AD16" s="154" t="s">
        <v>3113</v>
      </c>
      <c r="AE16" s="154" t="s">
        <v>3113</v>
      </c>
      <c r="AF16" s="154" t="s">
        <v>3113</v>
      </c>
      <c r="AG16" s="154" t="s">
        <v>3113</v>
      </c>
      <c r="AH16" s="154" t="s">
        <v>3113</v>
      </c>
      <c r="AI16" s="154" t="s">
        <v>3113</v>
      </c>
      <c r="AJ16" s="154" t="s">
        <v>3113</v>
      </c>
      <c r="AK16" s="154" t="s">
        <v>3113</v>
      </c>
      <c r="AL16" s="154" t="s">
        <v>3113</v>
      </c>
    </row>
    <row r="17" spans="1:38" ht="84">
      <c r="A17" s="169">
        <v>10</v>
      </c>
      <c r="B17" s="182" t="s">
        <v>1180</v>
      </c>
      <c r="C17" s="165" t="s">
        <v>3998</v>
      </c>
      <c r="D17" s="166" t="s">
        <v>5319</v>
      </c>
      <c r="E17" s="154" t="s">
        <v>2318</v>
      </c>
      <c r="F17" s="180" t="s">
        <v>1639</v>
      </c>
      <c r="G17" s="181" t="s">
        <v>1642</v>
      </c>
      <c r="H17" s="154" t="s">
        <v>3113</v>
      </c>
      <c r="I17" s="176" t="s">
        <v>3999</v>
      </c>
      <c r="J17" s="176" t="s">
        <v>4000</v>
      </c>
      <c r="K17" s="176" t="s">
        <v>4001</v>
      </c>
      <c r="L17" s="177">
        <v>196721.31</v>
      </c>
      <c r="M17" s="154">
        <v>3</v>
      </c>
      <c r="N17" s="177">
        <v>63812.1</v>
      </c>
      <c r="O17" s="176" t="s">
        <v>4002</v>
      </c>
      <c r="P17" s="176" t="s">
        <v>4003</v>
      </c>
      <c r="Q17" s="176" t="s">
        <v>4004</v>
      </c>
      <c r="R17" s="176" t="s">
        <v>4005</v>
      </c>
      <c r="S17" s="176" t="s">
        <v>4006</v>
      </c>
      <c r="T17" s="154" t="s">
        <v>3113</v>
      </c>
      <c r="U17" s="154" t="s">
        <v>3113</v>
      </c>
      <c r="V17" s="176" t="s">
        <v>4007</v>
      </c>
      <c r="W17" s="154" t="s">
        <v>3113</v>
      </c>
      <c r="X17" s="154" t="s">
        <v>3113</v>
      </c>
      <c r="Y17" s="177">
        <v>63812.1</v>
      </c>
      <c r="Z17" s="154" t="s">
        <v>3113</v>
      </c>
      <c r="AA17" s="154" t="s">
        <v>3113</v>
      </c>
      <c r="AB17" s="154" t="s">
        <v>3113</v>
      </c>
      <c r="AC17" s="154"/>
      <c r="AD17" s="154" t="s">
        <v>3113</v>
      </c>
      <c r="AE17" s="177">
        <v>63812.1</v>
      </c>
      <c r="AF17" s="154" t="s">
        <v>3113</v>
      </c>
      <c r="AG17" s="154" t="s">
        <v>3113</v>
      </c>
      <c r="AH17" s="154" t="s">
        <v>3113</v>
      </c>
      <c r="AI17" s="154" t="s">
        <v>3113</v>
      </c>
      <c r="AJ17" s="154" t="s">
        <v>3113</v>
      </c>
      <c r="AK17" s="154" t="s">
        <v>3929</v>
      </c>
      <c r="AL17" s="156">
        <v>3445.85</v>
      </c>
    </row>
    <row r="18" spans="1:38" ht="277.5" customHeight="1">
      <c r="A18" s="169">
        <v>11</v>
      </c>
      <c r="B18" s="182" t="s">
        <v>1180</v>
      </c>
      <c r="C18" s="165" t="s">
        <v>4008</v>
      </c>
      <c r="D18" s="166" t="s">
        <v>4009</v>
      </c>
      <c r="E18" s="154" t="s">
        <v>4010</v>
      </c>
      <c r="F18" s="180" t="s">
        <v>1640</v>
      </c>
      <c r="G18" s="181" t="s">
        <v>1642</v>
      </c>
      <c r="H18" s="154" t="s">
        <v>3113</v>
      </c>
      <c r="I18" s="176" t="s">
        <v>4011</v>
      </c>
      <c r="J18" s="176" t="s">
        <v>4012</v>
      </c>
      <c r="K18" s="176" t="s">
        <v>2967</v>
      </c>
      <c r="L18" s="177">
        <v>79426</v>
      </c>
      <c r="M18" s="154">
        <v>15</v>
      </c>
      <c r="N18" s="189" t="s">
        <v>4013</v>
      </c>
      <c r="O18" s="190" t="s">
        <v>4014</v>
      </c>
      <c r="P18" s="176" t="s">
        <v>4015</v>
      </c>
      <c r="Q18" s="176" t="s">
        <v>4016</v>
      </c>
      <c r="R18" s="176" t="s">
        <v>4017</v>
      </c>
      <c r="S18" s="176" t="s">
        <v>4018</v>
      </c>
      <c r="T18" s="154" t="s">
        <v>4019</v>
      </c>
      <c r="U18" s="154" t="s">
        <v>3113</v>
      </c>
      <c r="V18" s="176" t="s">
        <v>4020</v>
      </c>
      <c r="W18" s="154" t="s">
        <v>3113</v>
      </c>
      <c r="X18" s="154" t="s">
        <v>3113</v>
      </c>
      <c r="Y18" s="177">
        <v>75032.1</v>
      </c>
      <c r="Z18" s="154" t="s">
        <v>3113</v>
      </c>
      <c r="AA18" s="154" t="s">
        <v>3113</v>
      </c>
      <c r="AB18" s="154" t="s">
        <v>3113</v>
      </c>
      <c r="AC18" s="154"/>
      <c r="AD18" s="154" t="s">
        <v>3113</v>
      </c>
      <c r="AE18" s="177">
        <v>75032.1</v>
      </c>
      <c r="AF18" s="154" t="s">
        <v>3113</v>
      </c>
      <c r="AG18" s="154" t="s">
        <v>3113</v>
      </c>
      <c r="AH18" s="154" t="s">
        <v>3113</v>
      </c>
      <c r="AI18" s="154" t="s">
        <v>3113</v>
      </c>
      <c r="AJ18" s="154" t="s">
        <v>3113</v>
      </c>
      <c r="AK18" s="154" t="s">
        <v>1141</v>
      </c>
      <c r="AL18" s="154" t="s">
        <v>3113</v>
      </c>
    </row>
    <row r="19" spans="1:38" ht="84">
      <c r="A19" s="169">
        <v>12</v>
      </c>
      <c r="B19" s="182" t="s">
        <v>1180</v>
      </c>
      <c r="C19" s="165" t="s">
        <v>4021</v>
      </c>
      <c r="D19" s="166" t="s">
        <v>4022</v>
      </c>
      <c r="E19" s="154" t="s">
        <v>4023</v>
      </c>
      <c r="F19" s="180" t="s">
        <v>1640</v>
      </c>
      <c r="G19" s="181" t="s">
        <v>1642</v>
      </c>
      <c r="H19" s="154" t="s">
        <v>3113</v>
      </c>
      <c r="I19" s="176" t="s">
        <v>4024</v>
      </c>
      <c r="J19" s="176" t="s">
        <v>4025</v>
      </c>
      <c r="K19" s="176" t="s">
        <v>4301</v>
      </c>
      <c r="L19" s="177">
        <v>79426</v>
      </c>
      <c r="M19" s="154">
        <v>2</v>
      </c>
      <c r="N19" s="177">
        <v>190320</v>
      </c>
      <c r="O19" s="176" t="s">
        <v>4026</v>
      </c>
      <c r="P19" s="176" t="s">
        <v>4027</v>
      </c>
      <c r="Q19" s="176" t="s">
        <v>4028</v>
      </c>
      <c r="R19" s="176" t="s">
        <v>4029</v>
      </c>
      <c r="S19" s="176" t="s">
        <v>4030</v>
      </c>
      <c r="T19" s="154" t="s">
        <v>3113</v>
      </c>
      <c r="U19" s="154" t="s">
        <v>3113</v>
      </c>
      <c r="V19" s="176" t="s">
        <v>4031</v>
      </c>
      <c r="W19" s="154" t="s">
        <v>3113</v>
      </c>
      <c r="X19" s="176"/>
      <c r="Y19" s="177">
        <v>190320</v>
      </c>
      <c r="Z19" s="176"/>
      <c r="AA19" s="176"/>
      <c r="AB19" s="176"/>
      <c r="AC19" s="176"/>
      <c r="AD19" s="176"/>
      <c r="AE19" s="177">
        <v>190320</v>
      </c>
      <c r="AF19" s="176"/>
      <c r="AG19" s="176"/>
      <c r="AH19" s="176"/>
      <c r="AI19" s="176"/>
      <c r="AJ19" s="176"/>
      <c r="AK19" s="176" t="s">
        <v>3929</v>
      </c>
      <c r="AL19" s="176">
        <v>364.98</v>
      </c>
    </row>
    <row r="20" spans="1:38" ht="51">
      <c r="A20" s="191">
        <v>13</v>
      </c>
      <c r="B20" s="182" t="s">
        <v>1180</v>
      </c>
      <c r="C20" s="178" t="s">
        <v>4032</v>
      </c>
      <c r="D20" s="179" t="s">
        <v>4033</v>
      </c>
      <c r="E20" s="154">
        <v>181</v>
      </c>
      <c r="F20" s="180" t="s">
        <v>1640</v>
      </c>
      <c r="G20" s="183" t="s">
        <v>1642</v>
      </c>
      <c r="H20" s="176"/>
      <c r="I20" s="176" t="s">
        <v>3981</v>
      </c>
      <c r="J20" s="176"/>
      <c r="K20" s="176" t="s">
        <v>4301</v>
      </c>
      <c r="L20" s="177">
        <v>88524</v>
      </c>
      <c r="M20" s="154">
        <v>1</v>
      </c>
      <c r="N20" s="177">
        <v>109068</v>
      </c>
      <c r="O20" s="176" t="s">
        <v>4034</v>
      </c>
      <c r="P20" s="154" t="s">
        <v>3113</v>
      </c>
      <c r="Q20" s="154" t="s">
        <v>3113</v>
      </c>
      <c r="R20" s="154" t="s">
        <v>3113</v>
      </c>
      <c r="S20" s="154" t="s">
        <v>3113</v>
      </c>
      <c r="T20" s="154" t="s">
        <v>3113</v>
      </c>
      <c r="U20" s="154" t="s">
        <v>3113</v>
      </c>
      <c r="V20" s="176" t="s">
        <v>4011</v>
      </c>
      <c r="W20" s="154" t="s">
        <v>3113</v>
      </c>
      <c r="X20" s="176"/>
      <c r="Y20" s="177">
        <v>109068</v>
      </c>
      <c r="Z20" s="176"/>
      <c r="AA20" s="176"/>
      <c r="AB20" s="176"/>
      <c r="AC20" s="176"/>
      <c r="AD20" s="176"/>
      <c r="AE20" s="177">
        <v>109068</v>
      </c>
      <c r="AF20" s="176"/>
      <c r="AG20" s="176"/>
      <c r="AH20" s="176"/>
      <c r="AI20" s="176"/>
      <c r="AJ20" s="176"/>
      <c r="AK20" s="176" t="s">
        <v>3929</v>
      </c>
      <c r="AL20" s="176">
        <v>545.34</v>
      </c>
    </row>
    <row r="21" spans="1:38" ht="127.5">
      <c r="A21" s="169">
        <v>14</v>
      </c>
      <c r="B21" s="182" t="s">
        <v>3482</v>
      </c>
      <c r="C21" s="165" t="s">
        <v>4035</v>
      </c>
      <c r="D21" s="166" t="s">
        <v>4036</v>
      </c>
      <c r="E21" s="154" t="s">
        <v>4037</v>
      </c>
      <c r="F21" s="180" t="s">
        <v>1640</v>
      </c>
      <c r="G21" s="181" t="s">
        <v>1642</v>
      </c>
      <c r="H21" s="176" t="s">
        <v>4038</v>
      </c>
      <c r="I21" s="176" t="s">
        <v>4039</v>
      </c>
      <c r="J21" s="176" t="s">
        <v>4040</v>
      </c>
      <c r="K21" s="192" t="s">
        <v>3762</v>
      </c>
      <c r="L21" s="177">
        <v>27480000</v>
      </c>
      <c r="M21" s="154">
        <v>1</v>
      </c>
      <c r="N21" s="177">
        <v>22878282.02</v>
      </c>
      <c r="O21" s="176" t="s">
        <v>4041</v>
      </c>
      <c r="P21" s="154" t="s">
        <v>3113</v>
      </c>
      <c r="Q21" s="154" t="s">
        <v>3113</v>
      </c>
      <c r="R21" s="154" t="s">
        <v>3113</v>
      </c>
      <c r="S21" s="154" t="s">
        <v>3113</v>
      </c>
      <c r="T21" s="154" t="s">
        <v>3113</v>
      </c>
      <c r="U21" s="154" t="s">
        <v>3113</v>
      </c>
      <c r="V21" s="176" t="s">
        <v>4042</v>
      </c>
      <c r="W21" s="154" t="s">
        <v>3113</v>
      </c>
      <c r="X21" s="154" t="s">
        <v>3113</v>
      </c>
      <c r="Y21" s="177">
        <v>22878282.02</v>
      </c>
      <c r="Z21" s="154" t="s">
        <v>3113</v>
      </c>
      <c r="AA21" s="154" t="s">
        <v>3113</v>
      </c>
      <c r="AB21" s="154" t="s">
        <v>3113</v>
      </c>
      <c r="AC21" s="154"/>
      <c r="AD21" s="154" t="s">
        <v>3113</v>
      </c>
      <c r="AE21" s="154" t="s">
        <v>3113</v>
      </c>
      <c r="AF21" s="177">
        <v>22878282.02</v>
      </c>
      <c r="AG21" s="154" t="s">
        <v>3113</v>
      </c>
      <c r="AH21" s="176" t="s">
        <v>4043</v>
      </c>
      <c r="AI21" s="176" t="s">
        <v>4044</v>
      </c>
      <c r="AJ21" s="154" t="s">
        <v>3113</v>
      </c>
      <c r="AK21" s="154" t="s">
        <v>3113</v>
      </c>
      <c r="AL21" s="154" t="s">
        <v>3113</v>
      </c>
    </row>
    <row r="22" spans="1:38" ht="48">
      <c r="A22" s="169">
        <v>15</v>
      </c>
      <c r="B22" s="182" t="s">
        <v>1180</v>
      </c>
      <c r="C22" s="178" t="s">
        <v>4045</v>
      </c>
      <c r="D22" s="179" t="s">
        <v>4046</v>
      </c>
      <c r="E22" s="154" t="s">
        <v>3119</v>
      </c>
      <c r="F22" s="180" t="s">
        <v>1639</v>
      </c>
      <c r="G22" s="183" t="s">
        <v>3462</v>
      </c>
      <c r="H22" s="154" t="s">
        <v>3113</v>
      </c>
      <c r="I22" s="176" t="s">
        <v>4047</v>
      </c>
      <c r="J22" s="176" t="s">
        <v>4048</v>
      </c>
      <c r="K22" s="176" t="s">
        <v>4049</v>
      </c>
      <c r="L22" s="177">
        <v>2049180.33</v>
      </c>
      <c r="M22" s="154">
        <v>1</v>
      </c>
      <c r="N22" s="177">
        <v>4209000</v>
      </c>
      <c r="O22" s="176" t="s">
        <v>4050</v>
      </c>
      <c r="P22" s="154" t="s">
        <v>3113</v>
      </c>
      <c r="Q22" s="154" t="s">
        <v>3113</v>
      </c>
      <c r="R22" s="154" t="s">
        <v>3113</v>
      </c>
      <c r="S22" s="154" t="s">
        <v>3113</v>
      </c>
      <c r="T22" s="154" t="s">
        <v>3113</v>
      </c>
      <c r="U22" s="154" t="s">
        <v>3113</v>
      </c>
      <c r="V22" s="176" t="s">
        <v>4051</v>
      </c>
      <c r="W22" s="154" t="s">
        <v>3113</v>
      </c>
      <c r="X22" s="154" t="s">
        <v>3113</v>
      </c>
      <c r="Y22" s="177">
        <v>1753750</v>
      </c>
      <c r="Z22" s="177">
        <v>2455250</v>
      </c>
      <c r="AA22" s="154" t="s">
        <v>3113</v>
      </c>
      <c r="AB22" s="154" t="s">
        <v>3113</v>
      </c>
      <c r="AC22" s="154"/>
      <c r="AD22" s="154" t="s">
        <v>3113</v>
      </c>
      <c r="AE22" s="177">
        <v>4209000</v>
      </c>
      <c r="AF22" s="154" t="s">
        <v>3113</v>
      </c>
      <c r="AG22" s="154" t="s">
        <v>3113</v>
      </c>
      <c r="AH22" s="154" t="s">
        <v>3113</v>
      </c>
      <c r="AI22" s="154" t="s">
        <v>3113</v>
      </c>
      <c r="AJ22" s="154" t="s">
        <v>3113</v>
      </c>
      <c r="AK22" s="154" t="s">
        <v>1141</v>
      </c>
      <c r="AL22" s="154" t="s">
        <v>3113</v>
      </c>
    </row>
    <row r="23" spans="1:38" ht="108">
      <c r="A23" s="169">
        <v>16</v>
      </c>
      <c r="B23" s="182" t="s">
        <v>1180</v>
      </c>
      <c r="C23" s="178" t="s">
        <v>4052</v>
      </c>
      <c r="D23" s="179" t="s">
        <v>4053</v>
      </c>
      <c r="E23" s="154" t="s">
        <v>4054</v>
      </c>
      <c r="F23" s="180" t="s">
        <v>1639</v>
      </c>
      <c r="G23" s="183" t="s">
        <v>1642</v>
      </c>
      <c r="H23" s="154" t="s">
        <v>3113</v>
      </c>
      <c r="I23" s="154" t="s">
        <v>3113</v>
      </c>
      <c r="J23" s="154" t="s">
        <v>3113</v>
      </c>
      <c r="K23" s="154" t="s">
        <v>3113</v>
      </c>
      <c r="L23" s="154" t="s">
        <v>3113</v>
      </c>
      <c r="M23" s="154" t="s">
        <v>3113</v>
      </c>
      <c r="N23" s="177" t="s">
        <v>4298</v>
      </c>
      <c r="O23" s="154" t="s">
        <v>3113</v>
      </c>
      <c r="P23" s="154" t="s">
        <v>3113</v>
      </c>
      <c r="Q23" s="154" t="s">
        <v>3113</v>
      </c>
      <c r="R23" s="154" t="s">
        <v>3113</v>
      </c>
      <c r="S23" s="154" t="s">
        <v>3113</v>
      </c>
      <c r="T23" s="154" t="s">
        <v>3113</v>
      </c>
      <c r="U23" s="154" t="s">
        <v>3113</v>
      </c>
      <c r="V23" s="176" t="s">
        <v>4298</v>
      </c>
      <c r="W23" s="154" t="s">
        <v>3113</v>
      </c>
      <c r="X23" s="154" t="s">
        <v>3113</v>
      </c>
      <c r="Y23" s="154" t="s">
        <v>3113</v>
      </c>
      <c r="Z23" s="154" t="s">
        <v>3113</v>
      </c>
      <c r="AA23" s="154" t="s">
        <v>3113</v>
      </c>
      <c r="AB23" s="154" t="s">
        <v>3113</v>
      </c>
      <c r="AC23" s="154"/>
      <c r="AD23" s="154" t="s">
        <v>3113</v>
      </c>
      <c r="AE23" s="154" t="s">
        <v>3113</v>
      </c>
      <c r="AF23" s="154" t="s">
        <v>3113</v>
      </c>
      <c r="AG23" s="154" t="s">
        <v>3113</v>
      </c>
      <c r="AH23" s="154" t="s">
        <v>3113</v>
      </c>
      <c r="AI23" s="154" t="s">
        <v>3113</v>
      </c>
      <c r="AJ23" s="154" t="s">
        <v>3113</v>
      </c>
      <c r="AK23" s="154" t="s">
        <v>3113</v>
      </c>
      <c r="AL23" s="154" t="s">
        <v>3113</v>
      </c>
    </row>
    <row r="24" spans="1:38" ht="108">
      <c r="A24" s="169">
        <v>17</v>
      </c>
      <c r="B24" s="182" t="s">
        <v>1180</v>
      </c>
      <c r="C24" s="178" t="s">
        <v>4055</v>
      </c>
      <c r="D24" s="179" t="s">
        <v>4056</v>
      </c>
      <c r="E24" s="154" t="s">
        <v>4054</v>
      </c>
      <c r="F24" s="180" t="s">
        <v>1639</v>
      </c>
      <c r="G24" s="183" t="s">
        <v>1642</v>
      </c>
      <c r="H24" s="154" t="s">
        <v>3113</v>
      </c>
      <c r="I24" s="154" t="s">
        <v>3113</v>
      </c>
      <c r="J24" s="154" t="s">
        <v>3113</v>
      </c>
      <c r="K24" s="154" t="s">
        <v>3113</v>
      </c>
      <c r="L24" s="154" t="s">
        <v>3113</v>
      </c>
      <c r="M24" s="154" t="s">
        <v>3113</v>
      </c>
      <c r="N24" s="177" t="s">
        <v>4298</v>
      </c>
      <c r="O24" s="154" t="s">
        <v>3113</v>
      </c>
      <c r="P24" s="154" t="s">
        <v>3113</v>
      </c>
      <c r="Q24" s="154" t="s">
        <v>3113</v>
      </c>
      <c r="R24" s="154" t="s">
        <v>3113</v>
      </c>
      <c r="S24" s="154" t="s">
        <v>3113</v>
      </c>
      <c r="T24" s="154" t="s">
        <v>3113</v>
      </c>
      <c r="U24" s="154" t="s">
        <v>3113</v>
      </c>
      <c r="V24" s="176" t="s">
        <v>4298</v>
      </c>
      <c r="W24" s="154" t="s">
        <v>3113</v>
      </c>
      <c r="X24" s="154" t="s">
        <v>3113</v>
      </c>
      <c r="Y24" s="154" t="s">
        <v>3113</v>
      </c>
      <c r="Z24" s="154" t="s">
        <v>3113</v>
      </c>
      <c r="AA24" s="154" t="s">
        <v>3113</v>
      </c>
      <c r="AB24" s="154" t="s">
        <v>3113</v>
      </c>
      <c r="AC24" s="154"/>
      <c r="AD24" s="154" t="s">
        <v>3113</v>
      </c>
      <c r="AE24" s="154" t="s">
        <v>3113</v>
      </c>
      <c r="AF24" s="154" t="s">
        <v>3113</v>
      </c>
      <c r="AG24" s="154" t="s">
        <v>3113</v>
      </c>
      <c r="AH24" s="154" t="s">
        <v>3113</v>
      </c>
      <c r="AI24" s="154" t="s">
        <v>3113</v>
      </c>
      <c r="AJ24" s="154" t="s">
        <v>3113</v>
      </c>
      <c r="AK24" s="154" t="s">
        <v>3113</v>
      </c>
      <c r="AL24" s="154" t="s">
        <v>3113</v>
      </c>
    </row>
    <row r="25" spans="1:38" ht="84">
      <c r="A25" s="169">
        <v>18</v>
      </c>
      <c r="B25" s="182" t="s">
        <v>1180</v>
      </c>
      <c r="C25" s="178" t="s">
        <v>4057</v>
      </c>
      <c r="D25" s="179" t="s">
        <v>4058</v>
      </c>
      <c r="E25" s="154" t="s">
        <v>4054</v>
      </c>
      <c r="F25" s="180" t="s">
        <v>1639</v>
      </c>
      <c r="G25" s="183" t="s">
        <v>1642</v>
      </c>
      <c r="H25" s="154" t="s">
        <v>3113</v>
      </c>
      <c r="I25" s="154" t="s">
        <v>3113</v>
      </c>
      <c r="J25" s="154" t="s">
        <v>3113</v>
      </c>
      <c r="K25" s="154" t="s">
        <v>3113</v>
      </c>
      <c r="L25" s="154" t="s">
        <v>3113</v>
      </c>
      <c r="M25" s="154" t="s">
        <v>3113</v>
      </c>
      <c r="N25" s="177" t="s">
        <v>4298</v>
      </c>
      <c r="O25" s="154" t="s">
        <v>3113</v>
      </c>
      <c r="P25" s="154" t="s">
        <v>3113</v>
      </c>
      <c r="Q25" s="154" t="s">
        <v>3113</v>
      </c>
      <c r="R25" s="154" t="s">
        <v>3113</v>
      </c>
      <c r="S25" s="154" t="s">
        <v>3113</v>
      </c>
      <c r="T25" s="154" t="s">
        <v>3113</v>
      </c>
      <c r="U25" s="154" t="s">
        <v>3113</v>
      </c>
      <c r="V25" s="176" t="s">
        <v>4298</v>
      </c>
      <c r="W25" s="154" t="s">
        <v>3113</v>
      </c>
      <c r="X25" s="154" t="s">
        <v>3113</v>
      </c>
      <c r="Y25" s="154" t="s">
        <v>3113</v>
      </c>
      <c r="Z25" s="154" t="s">
        <v>3113</v>
      </c>
      <c r="AA25" s="154" t="s">
        <v>3113</v>
      </c>
      <c r="AB25" s="154" t="s">
        <v>3113</v>
      </c>
      <c r="AC25" s="154"/>
      <c r="AD25" s="154" t="s">
        <v>3113</v>
      </c>
      <c r="AE25" s="154" t="s">
        <v>3113</v>
      </c>
      <c r="AF25" s="154" t="s">
        <v>3113</v>
      </c>
      <c r="AG25" s="154" t="s">
        <v>3113</v>
      </c>
      <c r="AH25" s="154" t="s">
        <v>3113</v>
      </c>
      <c r="AI25" s="154" t="s">
        <v>3113</v>
      </c>
      <c r="AJ25" s="154" t="s">
        <v>3113</v>
      </c>
      <c r="AK25" s="154" t="s">
        <v>3113</v>
      </c>
      <c r="AL25" s="154" t="s">
        <v>3113</v>
      </c>
    </row>
    <row r="26" spans="1:38" ht="60">
      <c r="A26" s="169">
        <v>19</v>
      </c>
      <c r="B26" s="182" t="s">
        <v>1180</v>
      </c>
      <c r="C26" s="165" t="s">
        <v>4059</v>
      </c>
      <c r="D26" s="166" t="s">
        <v>4060</v>
      </c>
      <c r="E26" s="154" t="s">
        <v>3147</v>
      </c>
      <c r="F26" s="180" t="s">
        <v>1640</v>
      </c>
      <c r="G26" s="181" t="s">
        <v>1642</v>
      </c>
      <c r="H26" s="154" t="s">
        <v>3113</v>
      </c>
      <c r="I26" s="176" t="s">
        <v>4061</v>
      </c>
      <c r="J26" s="176" t="s">
        <v>4062</v>
      </c>
      <c r="K26" s="176" t="s">
        <v>3234</v>
      </c>
      <c r="L26" s="177">
        <v>122951</v>
      </c>
      <c r="M26" s="154">
        <v>3</v>
      </c>
      <c r="N26" s="177">
        <v>113460</v>
      </c>
      <c r="O26" s="176" t="s">
        <v>4063</v>
      </c>
      <c r="P26" s="156">
        <v>144570</v>
      </c>
      <c r="Q26" s="154" t="s">
        <v>4064</v>
      </c>
      <c r="R26" s="156">
        <v>113460</v>
      </c>
      <c r="S26" s="154" t="s">
        <v>4065</v>
      </c>
      <c r="T26" s="154" t="s">
        <v>3113</v>
      </c>
      <c r="U26" s="154" t="s">
        <v>3113</v>
      </c>
      <c r="V26" s="176" t="s">
        <v>3928</v>
      </c>
      <c r="W26" s="176"/>
      <c r="X26" s="176"/>
      <c r="Y26" s="177">
        <v>113460</v>
      </c>
      <c r="Z26" s="154" t="s">
        <v>3113</v>
      </c>
      <c r="AA26" s="154" t="s">
        <v>3113</v>
      </c>
      <c r="AB26" s="154" t="s">
        <v>3113</v>
      </c>
      <c r="AC26" s="154"/>
      <c r="AD26" s="154" t="s">
        <v>3113</v>
      </c>
      <c r="AE26" s="177">
        <v>113460</v>
      </c>
      <c r="AF26" s="154" t="s">
        <v>3113</v>
      </c>
      <c r="AG26" s="154" t="s">
        <v>3113</v>
      </c>
      <c r="AH26" s="154" t="s">
        <v>3113</v>
      </c>
      <c r="AI26" s="154" t="s">
        <v>3113</v>
      </c>
      <c r="AJ26" s="154" t="s">
        <v>3113</v>
      </c>
      <c r="AK26" s="154" t="s">
        <v>1141</v>
      </c>
      <c r="AL26" s="154" t="s">
        <v>3113</v>
      </c>
    </row>
    <row r="27" spans="1:38" ht="72">
      <c r="A27" s="169">
        <v>20</v>
      </c>
      <c r="B27" s="182" t="s">
        <v>1180</v>
      </c>
      <c r="C27" s="165" t="s">
        <v>4066</v>
      </c>
      <c r="D27" s="166" t="s">
        <v>4067</v>
      </c>
      <c r="E27" s="154" t="s">
        <v>3167</v>
      </c>
      <c r="F27" s="180" t="s">
        <v>1640</v>
      </c>
      <c r="G27" s="181" t="s">
        <v>1642</v>
      </c>
      <c r="H27" s="176" t="s">
        <v>4068</v>
      </c>
      <c r="I27" s="176" t="s">
        <v>4069</v>
      </c>
      <c r="J27" s="176" t="s">
        <v>4070</v>
      </c>
      <c r="K27" s="176" t="s">
        <v>3234</v>
      </c>
      <c r="L27" s="177">
        <v>819672</v>
      </c>
      <c r="M27" s="154">
        <v>2</v>
      </c>
      <c r="N27" s="177">
        <v>701500</v>
      </c>
      <c r="O27" s="176" t="s">
        <v>4071</v>
      </c>
      <c r="P27" s="177">
        <v>793000</v>
      </c>
      <c r="Q27" s="176" t="s">
        <v>4072</v>
      </c>
      <c r="R27" s="177">
        <v>701500</v>
      </c>
      <c r="S27" s="176" t="s">
        <v>4073</v>
      </c>
      <c r="T27" s="154" t="s">
        <v>3113</v>
      </c>
      <c r="U27" s="154" t="s">
        <v>3113</v>
      </c>
      <c r="V27" s="176" t="s">
        <v>4074</v>
      </c>
      <c r="W27" s="176"/>
      <c r="X27" s="176"/>
      <c r="Y27" s="177">
        <v>701500</v>
      </c>
      <c r="Z27" s="176"/>
      <c r="AA27" s="176"/>
      <c r="AB27" s="176"/>
      <c r="AC27" s="176"/>
      <c r="AD27" s="176"/>
      <c r="AE27" s="177">
        <v>701500</v>
      </c>
      <c r="AF27" s="176"/>
      <c r="AG27" s="176"/>
      <c r="AH27" s="176"/>
      <c r="AI27" s="176"/>
      <c r="AJ27" s="176"/>
      <c r="AK27" s="154" t="s">
        <v>1141</v>
      </c>
      <c r="AL27" s="154" t="s">
        <v>3113</v>
      </c>
    </row>
    <row r="28" spans="1:38" ht="114.75">
      <c r="A28" s="169">
        <v>21</v>
      </c>
      <c r="B28" s="182" t="s">
        <v>1180</v>
      </c>
      <c r="C28" s="165" t="s">
        <v>4075</v>
      </c>
      <c r="D28" s="166" t="s">
        <v>4076</v>
      </c>
      <c r="E28" s="154" t="s">
        <v>4338</v>
      </c>
      <c r="F28" s="180" t="s">
        <v>1640</v>
      </c>
      <c r="G28" s="181" t="s">
        <v>1642</v>
      </c>
      <c r="H28" s="154" t="s">
        <v>3113</v>
      </c>
      <c r="I28" s="176" t="s">
        <v>4077</v>
      </c>
      <c r="J28" s="176" t="s">
        <v>4078</v>
      </c>
      <c r="K28" s="176" t="s">
        <v>4079</v>
      </c>
      <c r="L28" s="177">
        <v>125410</v>
      </c>
      <c r="M28" s="154">
        <v>3</v>
      </c>
      <c r="N28" s="193" t="s">
        <v>4080</v>
      </c>
      <c r="O28" s="177" t="s">
        <v>4081</v>
      </c>
      <c r="P28" s="176" t="s">
        <v>4082</v>
      </c>
      <c r="Q28" s="176" t="s">
        <v>4083</v>
      </c>
      <c r="R28" s="176" t="s">
        <v>4084</v>
      </c>
      <c r="S28" s="176" t="s">
        <v>4085</v>
      </c>
      <c r="T28" s="154" t="s">
        <v>3113</v>
      </c>
      <c r="U28" s="154" t="s">
        <v>3113</v>
      </c>
      <c r="V28" s="176" t="s">
        <v>4086</v>
      </c>
      <c r="W28" s="176"/>
      <c r="X28" s="176"/>
      <c r="Y28" s="177">
        <v>154746.8</v>
      </c>
      <c r="Z28" s="176"/>
      <c r="AA28" s="176"/>
      <c r="AB28" s="176"/>
      <c r="AC28" s="176"/>
      <c r="AD28" s="176"/>
      <c r="AE28" s="177">
        <v>154746.8</v>
      </c>
      <c r="AF28" s="176"/>
      <c r="AG28" s="176"/>
      <c r="AH28" s="176"/>
      <c r="AI28" s="176"/>
      <c r="AJ28" s="176"/>
      <c r="AK28" s="154" t="s">
        <v>1141</v>
      </c>
      <c r="AL28" s="154" t="s">
        <v>3113</v>
      </c>
    </row>
    <row r="29" spans="1:38" ht="280.5">
      <c r="A29" s="169">
        <v>22</v>
      </c>
      <c r="B29" s="182" t="s">
        <v>1180</v>
      </c>
      <c r="C29" s="165" t="s">
        <v>4087</v>
      </c>
      <c r="D29" s="166" t="s">
        <v>4088</v>
      </c>
      <c r="E29" s="154" t="s">
        <v>4089</v>
      </c>
      <c r="F29" s="180" t="s">
        <v>1640</v>
      </c>
      <c r="G29" s="181" t="s">
        <v>1642</v>
      </c>
      <c r="H29" s="154" t="s">
        <v>3113</v>
      </c>
      <c r="I29" s="176" t="s">
        <v>4011</v>
      </c>
      <c r="J29" s="176" t="s">
        <v>4090</v>
      </c>
      <c r="K29" s="176" t="s">
        <v>4301</v>
      </c>
      <c r="L29" s="177">
        <v>92622</v>
      </c>
      <c r="M29" s="154">
        <v>14</v>
      </c>
      <c r="N29" s="177" t="s">
        <v>4091</v>
      </c>
      <c r="O29" s="176" t="s">
        <v>4092</v>
      </c>
      <c r="P29" s="176" t="s">
        <v>4093</v>
      </c>
      <c r="Q29" s="176" t="s">
        <v>4094</v>
      </c>
      <c r="R29" s="176" t="s">
        <v>4095</v>
      </c>
      <c r="S29" s="176" t="s">
        <v>4096</v>
      </c>
      <c r="T29" s="154" t="s">
        <v>3113</v>
      </c>
      <c r="U29" s="154" t="s">
        <v>3113</v>
      </c>
      <c r="V29" s="176" t="s">
        <v>4097</v>
      </c>
      <c r="W29" s="176"/>
      <c r="X29" s="176"/>
      <c r="Y29" s="177">
        <v>100141.75</v>
      </c>
      <c r="Z29" s="176"/>
      <c r="AA29" s="176"/>
      <c r="AB29" s="176"/>
      <c r="AC29" s="176"/>
      <c r="AD29" s="176"/>
      <c r="AE29" s="177">
        <v>100141.75</v>
      </c>
      <c r="AF29" s="176"/>
      <c r="AG29" s="176"/>
      <c r="AH29" s="176"/>
      <c r="AI29" s="176"/>
      <c r="AJ29" s="176"/>
      <c r="AK29" s="154" t="s">
        <v>1141</v>
      </c>
      <c r="AL29" s="154" t="s">
        <v>3113</v>
      </c>
    </row>
    <row r="30" spans="1:38" ht="51">
      <c r="A30" s="169">
        <v>23</v>
      </c>
      <c r="B30" s="182" t="s">
        <v>1180</v>
      </c>
      <c r="C30" s="165" t="s">
        <v>4098</v>
      </c>
      <c r="D30" s="166" t="s">
        <v>4099</v>
      </c>
      <c r="E30" s="154" t="s">
        <v>3137</v>
      </c>
      <c r="F30" s="180" t="s">
        <v>1640</v>
      </c>
      <c r="G30" s="181" t="s">
        <v>1642</v>
      </c>
      <c r="H30" s="154" t="s">
        <v>3113</v>
      </c>
      <c r="I30" s="176" t="s">
        <v>4077</v>
      </c>
      <c r="J30" s="176" t="s">
        <v>4100</v>
      </c>
      <c r="K30" s="176" t="s">
        <v>4101</v>
      </c>
      <c r="L30" s="177">
        <v>163934</v>
      </c>
      <c r="M30" s="154">
        <v>1</v>
      </c>
      <c r="N30" s="177">
        <v>182390</v>
      </c>
      <c r="O30" s="176" t="s">
        <v>4102</v>
      </c>
      <c r="P30" s="154" t="s">
        <v>3113</v>
      </c>
      <c r="Q30" s="154" t="s">
        <v>3113</v>
      </c>
      <c r="R30" s="154" t="s">
        <v>3113</v>
      </c>
      <c r="S30" s="154" t="s">
        <v>3113</v>
      </c>
      <c r="T30" s="154" t="s">
        <v>3113</v>
      </c>
      <c r="U30" s="154" t="s">
        <v>3113</v>
      </c>
      <c r="V30" s="176" t="s">
        <v>4103</v>
      </c>
      <c r="W30" s="176"/>
      <c r="X30" s="176"/>
      <c r="Y30" s="177">
        <v>182390</v>
      </c>
      <c r="Z30" s="176"/>
      <c r="AA30" s="176"/>
      <c r="AB30" s="176"/>
      <c r="AC30" s="176"/>
      <c r="AD30" s="176"/>
      <c r="AE30" s="177">
        <v>182390</v>
      </c>
      <c r="AF30" s="176"/>
      <c r="AG30" s="176"/>
      <c r="AH30" s="176"/>
      <c r="AI30" s="176"/>
      <c r="AJ30" s="176"/>
      <c r="AK30" s="176" t="s">
        <v>1141</v>
      </c>
      <c r="AL30" s="176"/>
    </row>
    <row r="31" spans="1:38" ht="84">
      <c r="A31" s="169">
        <v>24</v>
      </c>
      <c r="B31" s="182" t="s">
        <v>1180</v>
      </c>
      <c r="C31" s="178" t="s">
        <v>4104</v>
      </c>
      <c r="D31" s="179" t="s">
        <v>4105</v>
      </c>
      <c r="E31" s="154"/>
      <c r="F31" s="180" t="s">
        <v>2472</v>
      </c>
      <c r="G31" s="183" t="s">
        <v>4106</v>
      </c>
      <c r="H31" s="176"/>
      <c r="I31" s="176"/>
      <c r="J31" s="176"/>
      <c r="K31" s="176"/>
      <c r="L31" s="177"/>
      <c r="M31" s="154"/>
      <c r="N31" s="177" t="s">
        <v>4298</v>
      </c>
      <c r="O31" s="176"/>
      <c r="P31" s="176"/>
      <c r="Q31" s="176"/>
      <c r="R31" s="176"/>
      <c r="S31" s="176"/>
      <c r="T31" s="176"/>
      <c r="U31" s="176"/>
      <c r="V31" s="176" t="s">
        <v>4298</v>
      </c>
      <c r="W31" s="176"/>
      <c r="X31" s="176"/>
      <c r="Y31" s="177"/>
      <c r="Z31" s="176"/>
      <c r="AA31" s="176"/>
      <c r="AB31" s="176"/>
      <c r="AC31" s="176"/>
      <c r="AD31" s="176"/>
      <c r="AE31" s="176"/>
      <c r="AF31" s="176"/>
      <c r="AG31" s="176"/>
      <c r="AH31" s="176"/>
      <c r="AI31" s="176"/>
      <c r="AJ31" s="176"/>
      <c r="AK31" s="176"/>
      <c r="AL31" s="176"/>
    </row>
    <row r="32" spans="1:38" ht="60">
      <c r="A32" s="169">
        <v>25</v>
      </c>
      <c r="B32" s="182" t="s">
        <v>1180</v>
      </c>
      <c r="C32" s="165" t="s">
        <v>4107</v>
      </c>
      <c r="D32" s="166" t="s">
        <v>4108</v>
      </c>
      <c r="E32" s="154" t="s">
        <v>4109</v>
      </c>
      <c r="F32" s="180" t="s">
        <v>1640</v>
      </c>
      <c r="G32" s="181" t="s">
        <v>1642</v>
      </c>
      <c r="H32" s="176" t="s">
        <v>4110</v>
      </c>
      <c r="I32" s="176" t="s">
        <v>4336</v>
      </c>
      <c r="J32" s="176" t="s">
        <v>4111</v>
      </c>
      <c r="K32" s="176" t="s">
        <v>3955</v>
      </c>
      <c r="L32" s="177">
        <v>5500000</v>
      </c>
      <c r="M32" s="154">
        <v>2</v>
      </c>
      <c r="N32" s="177">
        <v>2379000</v>
      </c>
      <c r="O32" s="176" t="s">
        <v>4112</v>
      </c>
      <c r="P32" s="177">
        <v>2951100</v>
      </c>
      <c r="Q32" s="176" t="s">
        <v>4113</v>
      </c>
      <c r="R32" s="177">
        <v>2379000</v>
      </c>
      <c r="S32" s="176" t="s">
        <v>4114</v>
      </c>
      <c r="T32" s="154" t="s">
        <v>3113</v>
      </c>
      <c r="U32" s="154" t="s">
        <v>3113</v>
      </c>
      <c r="V32" s="176" t="s">
        <v>4115</v>
      </c>
      <c r="W32" s="176"/>
      <c r="X32" s="176"/>
      <c r="Y32" s="177">
        <v>2379000</v>
      </c>
      <c r="Z32" s="176"/>
      <c r="AA32" s="176"/>
      <c r="AB32" s="176"/>
      <c r="AC32" s="176"/>
      <c r="AD32" s="176"/>
      <c r="AE32" s="177"/>
      <c r="AF32" s="176"/>
      <c r="AG32" s="156" t="s">
        <v>4116</v>
      </c>
      <c r="AH32" s="176"/>
      <c r="AI32" s="176"/>
      <c r="AJ32" s="176"/>
      <c r="AK32" s="154" t="s">
        <v>1141</v>
      </c>
      <c r="AL32" s="176"/>
    </row>
    <row r="33" spans="1:38" ht="127.5">
      <c r="A33" s="169">
        <v>26</v>
      </c>
      <c r="B33" s="182" t="s">
        <v>4117</v>
      </c>
      <c r="C33" s="165" t="s">
        <v>4118</v>
      </c>
      <c r="D33" s="166" t="s">
        <v>4119</v>
      </c>
      <c r="E33" s="154" t="s">
        <v>4120</v>
      </c>
      <c r="F33" s="180" t="s">
        <v>1639</v>
      </c>
      <c r="G33" s="181" t="s">
        <v>1642</v>
      </c>
      <c r="H33" s="154" t="s">
        <v>3113</v>
      </c>
      <c r="I33" s="176" t="s">
        <v>3675</v>
      </c>
      <c r="J33" s="176" t="s">
        <v>4121</v>
      </c>
      <c r="K33" s="176" t="s">
        <v>2311</v>
      </c>
      <c r="L33" s="177">
        <v>48360.5</v>
      </c>
      <c r="M33" s="154">
        <v>5</v>
      </c>
      <c r="N33" s="177">
        <v>50740</v>
      </c>
      <c r="O33" s="176" t="s">
        <v>4122</v>
      </c>
      <c r="P33" s="176" t="s">
        <v>4123</v>
      </c>
      <c r="Q33" s="176" t="s">
        <v>4124</v>
      </c>
      <c r="R33" s="176" t="s">
        <v>4125</v>
      </c>
      <c r="S33" s="176" t="s">
        <v>4126</v>
      </c>
      <c r="T33" s="154" t="s">
        <v>3113</v>
      </c>
      <c r="U33" s="154" t="s">
        <v>3113</v>
      </c>
      <c r="V33" s="176" t="s">
        <v>4007</v>
      </c>
      <c r="W33" s="176"/>
      <c r="X33" s="176"/>
      <c r="Y33" s="177">
        <v>50740</v>
      </c>
      <c r="Z33" s="176"/>
      <c r="AA33" s="176"/>
      <c r="AB33" s="176"/>
      <c r="AC33" s="176"/>
      <c r="AD33" s="176"/>
      <c r="AE33" s="177">
        <v>50740</v>
      </c>
      <c r="AF33" s="176"/>
      <c r="AG33" s="176"/>
      <c r="AH33" s="176"/>
      <c r="AI33" s="176"/>
      <c r="AJ33" s="176"/>
      <c r="AK33" s="154" t="s">
        <v>1141</v>
      </c>
      <c r="AL33" s="176"/>
    </row>
    <row r="34" spans="1:38" ht="60">
      <c r="A34" s="169">
        <v>27</v>
      </c>
      <c r="B34" s="182" t="s">
        <v>1180</v>
      </c>
      <c r="C34" s="178" t="s">
        <v>4127</v>
      </c>
      <c r="D34" s="179" t="s">
        <v>4128</v>
      </c>
      <c r="E34" s="154" t="s">
        <v>4129</v>
      </c>
      <c r="F34" s="180" t="s">
        <v>2472</v>
      </c>
      <c r="G34" s="183" t="s">
        <v>1642</v>
      </c>
      <c r="H34" s="176"/>
      <c r="I34" s="176"/>
      <c r="J34" s="176"/>
      <c r="K34" s="176"/>
      <c r="L34" s="177">
        <v>181793.14</v>
      </c>
      <c r="M34" s="154"/>
      <c r="N34" s="177" t="s">
        <v>4298</v>
      </c>
      <c r="O34" s="176"/>
      <c r="P34" s="176"/>
      <c r="Q34" s="176"/>
      <c r="R34" s="176"/>
      <c r="S34" s="176"/>
      <c r="T34" s="176"/>
      <c r="U34" s="176"/>
      <c r="V34" s="176" t="s">
        <v>4298</v>
      </c>
      <c r="W34" s="176"/>
      <c r="X34" s="176"/>
      <c r="Y34" s="177"/>
      <c r="Z34" s="176"/>
      <c r="AA34" s="176"/>
      <c r="AB34" s="176"/>
      <c r="AC34" s="176"/>
      <c r="AD34" s="176"/>
      <c r="AE34" s="176"/>
      <c r="AF34" s="176"/>
      <c r="AG34" s="176"/>
      <c r="AH34" s="176"/>
      <c r="AI34" s="176"/>
      <c r="AJ34" s="176"/>
      <c r="AK34" s="176"/>
      <c r="AL34" s="176"/>
    </row>
    <row r="35" spans="1:38" ht="132">
      <c r="A35" s="169">
        <v>28</v>
      </c>
      <c r="B35" s="182" t="s">
        <v>1180</v>
      </c>
      <c r="C35" s="165" t="s">
        <v>4130</v>
      </c>
      <c r="D35" s="166" t="s">
        <v>4131</v>
      </c>
      <c r="E35" s="154" t="s">
        <v>4132</v>
      </c>
      <c r="F35" s="180" t="s">
        <v>1640</v>
      </c>
      <c r="G35" s="181" t="s">
        <v>1642</v>
      </c>
      <c r="H35" s="154" t="s">
        <v>4133</v>
      </c>
      <c r="I35" s="176" t="s">
        <v>3993</v>
      </c>
      <c r="J35" s="176" t="s">
        <v>4134</v>
      </c>
      <c r="K35" s="176" t="s">
        <v>2866</v>
      </c>
      <c r="L35" s="177">
        <v>314754.09</v>
      </c>
      <c r="M35" s="154">
        <v>2</v>
      </c>
      <c r="N35" s="177">
        <v>308786.88</v>
      </c>
      <c r="O35" s="176" t="s">
        <v>4135</v>
      </c>
      <c r="P35" s="177">
        <v>308786.88</v>
      </c>
      <c r="Q35" s="176" t="s">
        <v>4136</v>
      </c>
      <c r="R35" s="177">
        <v>286153.44</v>
      </c>
      <c r="S35" s="176" t="s">
        <v>4137</v>
      </c>
      <c r="T35" s="154" t="s">
        <v>3113</v>
      </c>
      <c r="U35" s="154" t="s">
        <v>3113</v>
      </c>
      <c r="V35" s="176" t="s">
        <v>2944</v>
      </c>
      <c r="W35" s="176"/>
      <c r="X35" s="176"/>
      <c r="Y35" s="177">
        <v>308786.88</v>
      </c>
      <c r="Z35" s="176"/>
      <c r="AA35" s="176"/>
      <c r="AB35" s="176"/>
      <c r="AC35" s="176"/>
      <c r="AD35" s="176"/>
      <c r="AE35" s="177">
        <v>308786.88</v>
      </c>
      <c r="AF35" s="176"/>
      <c r="AG35" s="176"/>
      <c r="AH35" s="176"/>
      <c r="AI35" s="176"/>
      <c r="AJ35" s="176"/>
      <c r="AK35" s="154" t="s">
        <v>1141</v>
      </c>
      <c r="AL35" s="176"/>
    </row>
    <row r="36" spans="1:38" ht="123.75">
      <c r="A36" s="169">
        <v>29</v>
      </c>
      <c r="B36" s="182" t="s">
        <v>1180</v>
      </c>
      <c r="C36" s="165" t="s">
        <v>4138</v>
      </c>
      <c r="D36" s="194" t="s">
        <v>4139</v>
      </c>
      <c r="E36" s="154" t="s">
        <v>4140</v>
      </c>
      <c r="F36" s="180" t="s">
        <v>1640</v>
      </c>
      <c r="G36" s="181" t="s">
        <v>1642</v>
      </c>
      <c r="H36" s="154" t="s">
        <v>3113</v>
      </c>
      <c r="I36" s="176" t="s">
        <v>4141</v>
      </c>
      <c r="J36" s="176" t="s">
        <v>4142</v>
      </c>
      <c r="K36" s="176" t="s">
        <v>2250</v>
      </c>
      <c r="L36" s="177">
        <v>49600</v>
      </c>
      <c r="M36" s="154">
        <v>4</v>
      </c>
      <c r="N36" s="177">
        <v>48291.26</v>
      </c>
      <c r="O36" s="176" t="s">
        <v>4143</v>
      </c>
      <c r="P36" s="176" t="s">
        <v>4144</v>
      </c>
      <c r="Q36" s="176" t="s">
        <v>4145</v>
      </c>
      <c r="R36" s="176" t="s">
        <v>4146</v>
      </c>
      <c r="S36" s="176" t="s">
        <v>4147</v>
      </c>
      <c r="T36" s="154" t="s">
        <v>3113</v>
      </c>
      <c r="U36" s="154" t="s">
        <v>3113</v>
      </c>
      <c r="V36" s="176" t="s">
        <v>2963</v>
      </c>
      <c r="W36" s="176"/>
      <c r="X36" s="176"/>
      <c r="Y36" s="177">
        <v>48291.26</v>
      </c>
      <c r="Z36" s="176"/>
      <c r="AA36" s="176"/>
      <c r="AB36" s="176"/>
      <c r="AC36" s="176"/>
      <c r="AD36" s="176"/>
      <c r="AE36" s="177">
        <v>48291.26</v>
      </c>
      <c r="AF36" s="176"/>
      <c r="AG36" s="176"/>
      <c r="AH36" s="176"/>
      <c r="AI36" s="176"/>
      <c r="AJ36" s="176"/>
      <c r="AK36" s="154" t="s">
        <v>1141</v>
      </c>
      <c r="AL36" s="176"/>
    </row>
    <row r="37" spans="1:38" ht="89.25">
      <c r="A37" s="169">
        <v>30</v>
      </c>
      <c r="B37" s="182" t="s">
        <v>1180</v>
      </c>
      <c r="C37" s="165" t="s">
        <v>4148</v>
      </c>
      <c r="D37" s="166" t="s">
        <v>4149</v>
      </c>
      <c r="E37" s="154" t="s">
        <v>4297</v>
      </c>
      <c r="F37" s="180" t="s">
        <v>1640</v>
      </c>
      <c r="G37" s="181" t="s">
        <v>1642</v>
      </c>
      <c r="H37" s="154" t="s">
        <v>3113</v>
      </c>
      <c r="I37" s="176" t="s">
        <v>4150</v>
      </c>
      <c r="J37" s="176" t="s">
        <v>4151</v>
      </c>
      <c r="K37" s="176" t="s">
        <v>4152</v>
      </c>
      <c r="L37" s="177">
        <v>26000</v>
      </c>
      <c r="M37" s="154">
        <v>8</v>
      </c>
      <c r="N37" s="177" t="s">
        <v>4153</v>
      </c>
      <c r="O37" s="176" t="s">
        <v>4154</v>
      </c>
      <c r="P37" s="176" t="s">
        <v>4155</v>
      </c>
      <c r="Q37" s="176" t="s">
        <v>4156</v>
      </c>
      <c r="R37" s="176" t="s">
        <v>4157</v>
      </c>
      <c r="S37" s="176" t="s">
        <v>4158</v>
      </c>
      <c r="T37" s="154" t="s">
        <v>3113</v>
      </c>
      <c r="U37" s="154" t="s">
        <v>3113</v>
      </c>
      <c r="V37" s="176" t="s">
        <v>3996</v>
      </c>
      <c r="W37" s="176"/>
      <c r="X37" s="176"/>
      <c r="Y37" s="177">
        <v>29890</v>
      </c>
      <c r="Z37" s="176"/>
      <c r="AA37" s="176"/>
      <c r="AB37" s="176"/>
      <c r="AC37" s="176"/>
      <c r="AD37" s="176"/>
      <c r="AE37" s="177">
        <v>29890</v>
      </c>
      <c r="AF37" s="176"/>
      <c r="AG37" s="176"/>
      <c r="AH37" s="176"/>
      <c r="AI37" s="176"/>
      <c r="AJ37" s="176"/>
      <c r="AK37" s="154" t="s">
        <v>1141</v>
      </c>
      <c r="AL37" s="154" t="s">
        <v>3113</v>
      </c>
    </row>
    <row r="38" spans="1:38" ht="63.75">
      <c r="A38" s="169">
        <v>31</v>
      </c>
      <c r="B38" s="182" t="s">
        <v>1180</v>
      </c>
      <c r="C38" s="178" t="s">
        <v>4159</v>
      </c>
      <c r="D38" s="179" t="s">
        <v>4160</v>
      </c>
      <c r="E38" s="154" t="s">
        <v>3022</v>
      </c>
      <c r="F38" s="180" t="s">
        <v>1639</v>
      </c>
      <c r="G38" s="183" t="s">
        <v>3462</v>
      </c>
      <c r="H38" s="154" t="s">
        <v>3113</v>
      </c>
      <c r="I38" s="176" t="s">
        <v>4161</v>
      </c>
      <c r="J38" s="176" t="s">
        <v>4162</v>
      </c>
      <c r="K38" s="176"/>
      <c r="L38" s="177">
        <v>70082</v>
      </c>
      <c r="M38" s="154">
        <v>1</v>
      </c>
      <c r="N38" s="177">
        <v>92129.72</v>
      </c>
      <c r="O38" s="176" t="s">
        <v>4163</v>
      </c>
      <c r="P38" s="154" t="s">
        <v>3113</v>
      </c>
      <c r="Q38" s="154" t="s">
        <v>3113</v>
      </c>
      <c r="R38" s="154" t="s">
        <v>3113</v>
      </c>
      <c r="S38" s="154" t="s">
        <v>3113</v>
      </c>
      <c r="T38" s="154" t="s">
        <v>3113</v>
      </c>
      <c r="U38" s="154" t="s">
        <v>3113</v>
      </c>
      <c r="V38" s="176" t="s">
        <v>4164</v>
      </c>
      <c r="W38" s="176"/>
      <c r="X38" s="176"/>
      <c r="Y38" s="177">
        <v>92129.72</v>
      </c>
      <c r="Z38" s="176"/>
      <c r="AA38" s="176"/>
      <c r="AB38" s="176"/>
      <c r="AC38" s="176"/>
      <c r="AD38" s="176"/>
      <c r="AE38" s="177">
        <v>92129.72</v>
      </c>
      <c r="AF38" s="176"/>
      <c r="AG38" s="176"/>
      <c r="AH38" s="176"/>
      <c r="AI38" s="176"/>
      <c r="AJ38" s="176"/>
      <c r="AK38" s="154" t="s">
        <v>1141</v>
      </c>
      <c r="AL38" s="154" t="s">
        <v>3113</v>
      </c>
    </row>
    <row r="39" spans="1:38" ht="96">
      <c r="A39" s="169">
        <v>32</v>
      </c>
      <c r="B39" s="182" t="s">
        <v>1180</v>
      </c>
      <c r="C39" s="178" t="s">
        <v>4165</v>
      </c>
      <c r="D39" s="179" t="s">
        <v>4166</v>
      </c>
      <c r="E39" s="154" t="s">
        <v>4167</v>
      </c>
      <c r="F39" s="180" t="s">
        <v>1640</v>
      </c>
      <c r="G39" s="183" t="s">
        <v>1642</v>
      </c>
      <c r="H39" s="176" t="s">
        <v>4168</v>
      </c>
      <c r="I39" s="176" t="s">
        <v>4292</v>
      </c>
      <c r="J39" s="176" t="s">
        <v>4169</v>
      </c>
      <c r="K39" s="195" t="s">
        <v>4170</v>
      </c>
      <c r="L39" s="177">
        <v>409836</v>
      </c>
      <c r="M39" s="154">
        <v>1</v>
      </c>
      <c r="N39" s="177">
        <v>499614.4</v>
      </c>
      <c r="O39" s="176" t="s">
        <v>4171</v>
      </c>
      <c r="P39" s="154" t="s">
        <v>3113</v>
      </c>
      <c r="Q39" s="154" t="s">
        <v>3113</v>
      </c>
      <c r="R39" s="154" t="s">
        <v>3113</v>
      </c>
      <c r="S39" s="154" t="s">
        <v>3113</v>
      </c>
      <c r="T39" s="154" t="s">
        <v>3113</v>
      </c>
      <c r="U39" s="154" t="s">
        <v>3113</v>
      </c>
      <c r="V39" s="176" t="s">
        <v>4172</v>
      </c>
      <c r="W39" s="176"/>
      <c r="X39" s="176"/>
      <c r="Y39" s="177">
        <v>499614.4</v>
      </c>
      <c r="Z39" s="176"/>
      <c r="AA39" s="176"/>
      <c r="AB39" s="176"/>
      <c r="AC39" s="176"/>
      <c r="AD39" s="176"/>
      <c r="AE39" s="177">
        <v>499614.4</v>
      </c>
      <c r="AF39" s="176"/>
      <c r="AG39" s="176"/>
      <c r="AH39" s="176"/>
      <c r="AI39" s="176"/>
      <c r="AJ39" s="176"/>
      <c r="AK39" s="154" t="s">
        <v>1141</v>
      </c>
      <c r="AL39" s="154" t="s">
        <v>3113</v>
      </c>
    </row>
    <row r="40" spans="1:38" ht="72">
      <c r="A40" s="169">
        <v>33</v>
      </c>
      <c r="B40" s="182" t="s">
        <v>1180</v>
      </c>
      <c r="C40" s="165" t="s">
        <v>4173</v>
      </c>
      <c r="D40" s="166" t="s">
        <v>4174</v>
      </c>
      <c r="E40" s="154" t="s">
        <v>4175</v>
      </c>
      <c r="F40" s="180" t="s">
        <v>1640</v>
      </c>
      <c r="G40" s="181" t="s">
        <v>3462</v>
      </c>
      <c r="H40" s="154" t="s">
        <v>3113</v>
      </c>
      <c r="I40" s="176" t="s">
        <v>4176</v>
      </c>
      <c r="J40" s="176" t="s">
        <v>4177</v>
      </c>
      <c r="K40" s="176" t="s">
        <v>4178</v>
      </c>
      <c r="L40" s="177">
        <v>6300000</v>
      </c>
      <c r="M40" s="154">
        <v>2</v>
      </c>
      <c r="N40" s="177" t="s">
        <v>4179</v>
      </c>
      <c r="O40" s="176" t="s">
        <v>4180</v>
      </c>
      <c r="P40" s="176" t="s">
        <v>4181</v>
      </c>
      <c r="Q40" s="176"/>
      <c r="R40" s="176"/>
      <c r="S40" s="176"/>
      <c r="T40" s="176"/>
      <c r="U40" s="176"/>
      <c r="V40" s="176"/>
      <c r="W40" s="176"/>
      <c r="X40" s="176"/>
      <c r="Y40" s="177"/>
      <c r="Z40" s="176"/>
      <c r="AA40" s="176"/>
      <c r="AB40" s="176"/>
      <c r="AC40" s="176"/>
      <c r="AD40" s="176"/>
      <c r="AE40" s="176"/>
      <c r="AF40" s="176"/>
      <c r="AG40" s="176"/>
      <c r="AH40" s="176"/>
      <c r="AI40" s="176"/>
      <c r="AJ40" s="176"/>
      <c r="AK40" s="176"/>
      <c r="AL40" s="176"/>
    </row>
    <row r="41" spans="1:38" ht="48">
      <c r="A41" s="169">
        <v>34</v>
      </c>
      <c r="B41" s="182" t="s">
        <v>3090</v>
      </c>
      <c r="C41" s="178" t="s">
        <v>4182</v>
      </c>
      <c r="D41" s="179" t="s">
        <v>4183</v>
      </c>
      <c r="E41" s="154" t="s">
        <v>4184</v>
      </c>
      <c r="F41" s="180" t="s">
        <v>1640</v>
      </c>
      <c r="G41" s="183" t="s">
        <v>1642</v>
      </c>
      <c r="H41" s="176"/>
      <c r="I41" s="176" t="s">
        <v>4150</v>
      </c>
      <c r="J41" s="176"/>
      <c r="K41" s="176" t="s">
        <v>2400</v>
      </c>
      <c r="L41" s="177">
        <v>30000</v>
      </c>
      <c r="M41" s="154"/>
      <c r="N41" s="177" t="s">
        <v>1785</v>
      </c>
      <c r="O41" s="176"/>
      <c r="P41" s="176"/>
      <c r="Q41" s="176"/>
      <c r="R41" s="176"/>
      <c r="S41" s="176"/>
      <c r="T41" s="176"/>
      <c r="U41" s="176"/>
      <c r="V41" s="177" t="s">
        <v>1785</v>
      </c>
      <c r="W41" s="154" t="s">
        <v>3113</v>
      </c>
      <c r="X41" s="154" t="s">
        <v>3113</v>
      </c>
      <c r="Y41" s="154" t="s">
        <v>3113</v>
      </c>
      <c r="Z41" s="154" t="s">
        <v>3113</v>
      </c>
      <c r="AA41" s="154" t="s">
        <v>3113</v>
      </c>
      <c r="AB41" s="154" t="s">
        <v>3113</v>
      </c>
      <c r="AC41" s="154" t="s">
        <v>3113</v>
      </c>
      <c r="AD41" s="154" t="s">
        <v>3113</v>
      </c>
      <c r="AE41" s="154" t="s">
        <v>3113</v>
      </c>
      <c r="AF41" s="154" t="s">
        <v>3113</v>
      </c>
      <c r="AG41" s="154" t="s">
        <v>3113</v>
      </c>
      <c r="AH41" s="154" t="s">
        <v>3113</v>
      </c>
      <c r="AI41" s="154" t="s">
        <v>3113</v>
      </c>
      <c r="AJ41" s="154" t="s">
        <v>3113</v>
      </c>
      <c r="AK41" s="154" t="s">
        <v>3113</v>
      </c>
      <c r="AL41" s="154" t="s">
        <v>3113</v>
      </c>
    </row>
    <row r="42" spans="1:38" ht="48">
      <c r="A42" s="169">
        <v>35</v>
      </c>
      <c r="B42" s="182" t="s">
        <v>407</v>
      </c>
      <c r="C42" s="178" t="s">
        <v>4185</v>
      </c>
      <c r="D42" s="179" t="s">
        <v>4186</v>
      </c>
      <c r="E42" s="154" t="s">
        <v>3119</v>
      </c>
      <c r="F42" s="180" t="s">
        <v>1639</v>
      </c>
      <c r="G42" s="183" t="s">
        <v>3462</v>
      </c>
      <c r="H42" s="154" t="s">
        <v>3113</v>
      </c>
      <c r="I42" s="176" t="s">
        <v>4187</v>
      </c>
      <c r="J42" s="176" t="s">
        <v>4188</v>
      </c>
      <c r="K42" s="176" t="s">
        <v>4189</v>
      </c>
      <c r="L42" s="177">
        <v>71934.43</v>
      </c>
      <c r="M42" s="154">
        <v>1</v>
      </c>
      <c r="N42" s="177">
        <v>63440</v>
      </c>
      <c r="O42" s="176" t="s">
        <v>4190</v>
      </c>
      <c r="P42" s="154" t="s">
        <v>3113</v>
      </c>
      <c r="Q42" s="154" t="s">
        <v>3113</v>
      </c>
      <c r="R42" s="154" t="s">
        <v>3113</v>
      </c>
      <c r="S42" s="154" t="s">
        <v>3113</v>
      </c>
      <c r="T42" s="154" t="s">
        <v>3113</v>
      </c>
      <c r="U42" s="154" t="s">
        <v>3113</v>
      </c>
      <c r="V42" s="176" t="s">
        <v>4191</v>
      </c>
      <c r="W42" s="154" t="s">
        <v>3113</v>
      </c>
      <c r="X42" s="154" t="s">
        <v>3113</v>
      </c>
      <c r="Y42" s="177">
        <v>63440</v>
      </c>
      <c r="Z42" s="154" t="s">
        <v>3113</v>
      </c>
      <c r="AA42" s="154" t="s">
        <v>3113</v>
      </c>
      <c r="AB42" s="154" t="s">
        <v>3113</v>
      </c>
      <c r="AC42" s="154" t="s">
        <v>3113</v>
      </c>
      <c r="AD42" s="154" t="s">
        <v>3113</v>
      </c>
      <c r="AE42" s="177">
        <v>63440</v>
      </c>
      <c r="AF42" s="154" t="s">
        <v>3113</v>
      </c>
      <c r="AG42" s="154" t="s">
        <v>3113</v>
      </c>
      <c r="AH42" s="154" t="s">
        <v>3113</v>
      </c>
      <c r="AI42" s="154" t="s">
        <v>3113</v>
      </c>
      <c r="AJ42" s="154" t="s">
        <v>3113</v>
      </c>
      <c r="AK42" s="154" t="s">
        <v>1141</v>
      </c>
      <c r="AL42" s="154" t="s">
        <v>3113</v>
      </c>
    </row>
    <row r="43" spans="1:38" ht="48">
      <c r="A43" s="169">
        <v>36</v>
      </c>
      <c r="B43" s="182" t="s">
        <v>1180</v>
      </c>
      <c r="C43" s="178" t="s">
        <v>4192</v>
      </c>
      <c r="D43" s="179" t="s">
        <v>4193</v>
      </c>
      <c r="E43" s="154" t="s">
        <v>4194</v>
      </c>
      <c r="F43" s="180" t="s">
        <v>1640</v>
      </c>
      <c r="G43" s="183" t="s">
        <v>1642</v>
      </c>
      <c r="H43" s="154" t="s">
        <v>3113</v>
      </c>
      <c r="I43" s="176" t="s">
        <v>4195</v>
      </c>
      <c r="J43" s="176" t="s">
        <v>4196</v>
      </c>
      <c r="K43" s="176" t="s">
        <v>4197</v>
      </c>
      <c r="L43" s="177">
        <v>122900</v>
      </c>
      <c r="M43" s="154">
        <v>1</v>
      </c>
      <c r="N43" s="177">
        <v>150000</v>
      </c>
      <c r="O43" s="176" t="s">
        <v>4198</v>
      </c>
      <c r="P43" s="154" t="s">
        <v>3113</v>
      </c>
      <c r="Q43" s="154" t="s">
        <v>3113</v>
      </c>
      <c r="R43" s="154" t="s">
        <v>3113</v>
      </c>
      <c r="S43" s="154" t="s">
        <v>3113</v>
      </c>
      <c r="T43" s="154" t="s">
        <v>3113</v>
      </c>
      <c r="U43" s="154" t="s">
        <v>3113</v>
      </c>
      <c r="V43" s="176" t="s">
        <v>3996</v>
      </c>
      <c r="W43" s="154" t="s">
        <v>3113</v>
      </c>
      <c r="X43" s="154" t="s">
        <v>3113</v>
      </c>
      <c r="Y43" s="177">
        <v>37500</v>
      </c>
      <c r="Z43" s="177">
        <v>37500</v>
      </c>
      <c r="AA43" s="177">
        <v>37500</v>
      </c>
      <c r="AB43" s="177">
        <v>37500</v>
      </c>
      <c r="AC43" s="177"/>
      <c r="AD43" s="176"/>
      <c r="AE43" s="177">
        <v>150000</v>
      </c>
      <c r="AF43" s="154" t="s">
        <v>3113</v>
      </c>
      <c r="AG43" s="154" t="s">
        <v>3113</v>
      </c>
      <c r="AH43" s="154" t="s">
        <v>3113</v>
      </c>
      <c r="AI43" s="154" t="s">
        <v>3113</v>
      </c>
      <c r="AJ43" s="154" t="s">
        <v>3113</v>
      </c>
      <c r="AK43" s="154" t="s">
        <v>1141</v>
      </c>
      <c r="AL43" s="154" t="s">
        <v>3113</v>
      </c>
    </row>
    <row r="44" spans="1:38" ht="242.25">
      <c r="A44" s="169">
        <v>37</v>
      </c>
      <c r="B44" s="182" t="s">
        <v>3482</v>
      </c>
      <c r="C44" s="196" t="s">
        <v>4199</v>
      </c>
      <c r="D44" s="166" t="s">
        <v>4200</v>
      </c>
      <c r="E44" s="154" t="s">
        <v>2033</v>
      </c>
      <c r="F44" s="180" t="s">
        <v>1640</v>
      </c>
      <c r="G44" s="181" t="s">
        <v>1642</v>
      </c>
      <c r="H44" s="154" t="s">
        <v>5325</v>
      </c>
      <c r="I44" s="176" t="s">
        <v>5326</v>
      </c>
      <c r="J44" s="176" t="s">
        <v>5327</v>
      </c>
      <c r="K44" s="176" t="s">
        <v>2219</v>
      </c>
      <c r="L44" s="177">
        <v>815983.6</v>
      </c>
      <c r="M44" s="154">
        <v>9</v>
      </c>
      <c r="N44" s="177" t="s">
        <v>5328</v>
      </c>
      <c r="O44" s="177" t="s">
        <v>5329</v>
      </c>
      <c r="P44" s="176" t="s">
        <v>5330</v>
      </c>
      <c r="Q44" s="176" t="s">
        <v>5331</v>
      </c>
      <c r="R44" s="176" t="s">
        <v>5332</v>
      </c>
      <c r="S44" s="176" t="s">
        <v>5333</v>
      </c>
      <c r="T44" s="154" t="s">
        <v>3113</v>
      </c>
      <c r="U44" s="154" t="s">
        <v>3113</v>
      </c>
      <c r="V44" s="177" t="s">
        <v>5334</v>
      </c>
      <c r="W44" s="176"/>
      <c r="X44" s="176"/>
      <c r="Y44" s="177">
        <v>914234.86</v>
      </c>
      <c r="Z44" s="176"/>
      <c r="AA44" s="176"/>
      <c r="AB44" s="176"/>
      <c r="AC44" s="176"/>
      <c r="AD44" s="176"/>
      <c r="AE44" s="177">
        <v>914234.86</v>
      </c>
      <c r="AF44" s="154" t="s">
        <v>3113</v>
      </c>
      <c r="AG44" s="154" t="s">
        <v>3113</v>
      </c>
      <c r="AH44" s="154" t="s">
        <v>3113</v>
      </c>
      <c r="AI44" s="154" t="s">
        <v>3113</v>
      </c>
      <c r="AJ44" s="154" t="s">
        <v>3113</v>
      </c>
      <c r="AK44" s="154" t="s">
        <v>1141</v>
      </c>
      <c r="AL44" s="177">
        <v>3103.65</v>
      </c>
    </row>
    <row r="45" spans="1:38" ht="102">
      <c r="A45" s="169">
        <v>38</v>
      </c>
      <c r="B45" s="182" t="s">
        <v>3482</v>
      </c>
      <c r="C45" s="196" t="s">
        <v>5335</v>
      </c>
      <c r="D45" s="166" t="s">
        <v>5336</v>
      </c>
      <c r="E45" s="154" t="s">
        <v>3128</v>
      </c>
      <c r="F45" s="180" t="s">
        <v>1640</v>
      </c>
      <c r="G45" s="181" t="s">
        <v>1642</v>
      </c>
      <c r="H45" s="154" t="s">
        <v>3113</v>
      </c>
      <c r="I45" s="176" t="s">
        <v>2631</v>
      </c>
      <c r="J45" s="176" t="s">
        <v>5337</v>
      </c>
      <c r="K45" s="176" t="s">
        <v>4288</v>
      </c>
      <c r="L45" s="177">
        <v>237704.91</v>
      </c>
      <c r="M45" s="154">
        <v>7</v>
      </c>
      <c r="N45" s="177" t="s">
        <v>5338</v>
      </c>
      <c r="O45" s="176" t="s">
        <v>5339</v>
      </c>
      <c r="P45" s="176" t="s">
        <v>5340</v>
      </c>
      <c r="Q45" s="176" t="s">
        <v>5341</v>
      </c>
      <c r="R45" s="176" t="s">
        <v>5342</v>
      </c>
      <c r="S45" s="176" t="s">
        <v>5343</v>
      </c>
      <c r="T45" s="154" t="s">
        <v>4019</v>
      </c>
      <c r="U45" s="154" t="s">
        <v>3113</v>
      </c>
      <c r="V45" s="176" t="s">
        <v>5344</v>
      </c>
      <c r="W45" s="154" t="s">
        <v>3113</v>
      </c>
      <c r="X45" s="154" t="s">
        <v>3113</v>
      </c>
      <c r="Y45" s="177">
        <v>283820.8</v>
      </c>
      <c r="Z45" s="154" t="s">
        <v>3113</v>
      </c>
      <c r="AA45" s="154" t="s">
        <v>3113</v>
      </c>
      <c r="AB45" s="154" t="s">
        <v>3113</v>
      </c>
      <c r="AC45" s="154" t="s">
        <v>3113</v>
      </c>
      <c r="AD45" s="154" t="s">
        <v>3113</v>
      </c>
      <c r="AE45" s="177">
        <v>283820.8</v>
      </c>
      <c r="AF45" s="154" t="s">
        <v>3113</v>
      </c>
      <c r="AG45" s="154" t="s">
        <v>3113</v>
      </c>
      <c r="AH45" s="154" t="s">
        <v>3113</v>
      </c>
      <c r="AI45" s="154" t="s">
        <v>3113</v>
      </c>
      <c r="AJ45" s="154" t="s">
        <v>3113</v>
      </c>
      <c r="AK45" s="154" t="s">
        <v>1141</v>
      </c>
      <c r="AL45" s="177">
        <v>4093.23</v>
      </c>
    </row>
    <row r="46" spans="1:38" ht="25.5">
      <c r="A46" s="169">
        <v>39</v>
      </c>
      <c r="B46" s="182" t="s">
        <v>1180</v>
      </c>
      <c r="C46" s="197" t="s">
        <v>5345</v>
      </c>
      <c r="D46" s="179" t="s">
        <v>5346</v>
      </c>
      <c r="E46" s="154" t="s">
        <v>4167</v>
      </c>
      <c r="F46" s="154" t="s">
        <v>1640</v>
      </c>
      <c r="G46" s="183" t="s">
        <v>1642</v>
      </c>
      <c r="H46" s="176" t="s">
        <v>5347</v>
      </c>
      <c r="I46" s="176" t="s">
        <v>4074</v>
      </c>
      <c r="J46" s="176" t="s">
        <v>5348</v>
      </c>
      <c r="K46" s="195" t="s">
        <v>4170</v>
      </c>
      <c r="L46" s="177">
        <v>286800</v>
      </c>
      <c r="M46" s="154">
        <v>1</v>
      </c>
      <c r="N46" s="177">
        <v>326618.4</v>
      </c>
      <c r="O46" s="176" t="s">
        <v>5349</v>
      </c>
      <c r="P46" s="154" t="s">
        <v>3113</v>
      </c>
      <c r="Q46" s="154" t="s">
        <v>3113</v>
      </c>
      <c r="R46" s="154" t="s">
        <v>3113</v>
      </c>
      <c r="S46" s="154" t="s">
        <v>3113</v>
      </c>
      <c r="T46" s="154" t="s">
        <v>3113</v>
      </c>
      <c r="U46" s="154" t="s">
        <v>3113</v>
      </c>
      <c r="V46" s="176" t="s">
        <v>5350</v>
      </c>
      <c r="W46" s="154" t="s">
        <v>3113</v>
      </c>
      <c r="X46" s="154" t="s">
        <v>3113</v>
      </c>
      <c r="Y46" s="177">
        <v>326618.4</v>
      </c>
      <c r="Z46" s="154" t="s">
        <v>3113</v>
      </c>
      <c r="AA46" s="154" t="s">
        <v>3113</v>
      </c>
      <c r="AB46" s="154" t="s">
        <v>3113</v>
      </c>
      <c r="AC46" s="154" t="s">
        <v>3113</v>
      </c>
      <c r="AD46" s="154" t="s">
        <v>3113</v>
      </c>
      <c r="AE46" s="177">
        <v>326618.4</v>
      </c>
      <c r="AF46" s="154" t="s">
        <v>3113</v>
      </c>
      <c r="AG46" s="154" t="s">
        <v>3113</v>
      </c>
      <c r="AH46" s="154" t="s">
        <v>3113</v>
      </c>
      <c r="AI46" s="154" t="s">
        <v>3113</v>
      </c>
      <c r="AJ46" s="154" t="s">
        <v>3113</v>
      </c>
      <c r="AK46" s="154" t="s">
        <v>1141</v>
      </c>
      <c r="AL46" s="154" t="s">
        <v>3113</v>
      </c>
    </row>
    <row r="47" spans="1:38" ht="72">
      <c r="A47" s="169">
        <v>40</v>
      </c>
      <c r="B47" s="182" t="s">
        <v>1180</v>
      </c>
      <c r="C47" s="196" t="s">
        <v>5351</v>
      </c>
      <c r="D47" s="166" t="s">
        <v>5352</v>
      </c>
      <c r="E47" s="154" t="s">
        <v>3294</v>
      </c>
      <c r="F47" s="154" t="s">
        <v>1639</v>
      </c>
      <c r="G47" s="181" t="s">
        <v>1642</v>
      </c>
      <c r="H47" s="154" t="s">
        <v>3113</v>
      </c>
      <c r="I47" s="176" t="s">
        <v>4069</v>
      </c>
      <c r="J47" s="176" t="s">
        <v>5353</v>
      </c>
      <c r="K47" s="176" t="s">
        <v>2311</v>
      </c>
      <c r="L47" s="177">
        <v>37450</v>
      </c>
      <c r="M47" s="154">
        <v>5</v>
      </c>
      <c r="N47" s="177">
        <v>35014</v>
      </c>
      <c r="O47" s="176" t="s">
        <v>5354</v>
      </c>
      <c r="P47" s="187">
        <v>114143.2</v>
      </c>
      <c r="Q47" s="188" t="s">
        <v>5355</v>
      </c>
      <c r="R47" s="187">
        <v>35014</v>
      </c>
      <c r="S47" s="188" t="s">
        <v>5356</v>
      </c>
      <c r="T47" s="154" t="s">
        <v>3113</v>
      </c>
      <c r="U47" s="154" t="s">
        <v>3113</v>
      </c>
      <c r="V47" s="176" t="s">
        <v>5357</v>
      </c>
      <c r="W47" s="154" t="s">
        <v>3113</v>
      </c>
      <c r="X47" s="154" t="s">
        <v>3113</v>
      </c>
      <c r="Y47" s="177">
        <v>35014</v>
      </c>
      <c r="Z47" s="154" t="s">
        <v>3113</v>
      </c>
      <c r="AA47" s="154" t="s">
        <v>3113</v>
      </c>
      <c r="AB47" s="154" t="s">
        <v>3113</v>
      </c>
      <c r="AC47" s="154" t="s">
        <v>3113</v>
      </c>
      <c r="AD47" s="154" t="s">
        <v>3113</v>
      </c>
      <c r="AE47" s="177">
        <v>35014</v>
      </c>
      <c r="AF47" s="154" t="s">
        <v>3113</v>
      </c>
      <c r="AG47" s="154" t="s">
        <v>3113</v>
      </c>
      <c r="AH47" s="154" t="s">
        <v>3113</v>
      </c>
      <c r="AI47" s="154" t="s">
        <v>3113</v>
      </c>
      <c r="AJ47" s="154" t="s">
        <v>3113</v>
      </c>
      <c r="AK47" s="176"/>
      <c r="AL47" s="176"/>
    </row>
    <row r="48" spans="1:38" ht="73.5">
      <c r="A48" s="169">
        <v>41</v>
      </c>
      <c r="B48" s="182" t="s">
        <v>1180</v>
      </c>
      <c r="C48" s="196" t="s">
        <v>5358</v>
      </c>
      <c r="D48" s="166" t="s">
        <v>5320</v>
      </c>
      <c r="E48" s="154" t="s">
        <v>3392</v>
      </c>
      <c r="F48" s="154" t="s">
        <v>1640</v>
      </c>
      <c r="G48" s="181" t="s">
        <v>1642</v>
      </c>
      <c r="H48" s="154" t="s">
        <v>3113</v>
      </c>
      <c r="I48" s="176" t="s">
        <v>4191</v>
      </c>
      <c r="J48" s="176" t="s">
        <v>5359</v>
      </c>
      <c r="K48" s="176" t="s">
        <v>4301</v>
      </c>
      <c r="L48" s="177">
        <v>93600</v>
      </c>
      <c r="M48" s="154">
        <v>3</v>
      </c>
      <c r="N48" s="177">
        <v>109477.92</v>
      </c>
      <c r="O48" s="176" t="s">
        <v>5360</v>
      </c>
      <c r="P48" s="177">
        <v>112932.96</v>
      </c>
      <c r="Q48" s="176" t="s">
        <v>5361</v>
      </c>
      <c r="R48" s="177">
        <v>109477.92</v>
      </c>
      <c r="S48" s="176" t="s">
        <v>5362</v>
      </c>
      <c r="T48" s="154" t="s">
        <v>3113</v>
      </c>
      <c r="U48" s="154" t="s">
        <v>3113</v>
      </c>
      <c r="V48" s="176" t="s">
        <v>4164</v>
      </c>
      <c r="W48" s="154" t="s">
        <v>3113</v>
      </c>
      <c r="X48" s="154" t="s">
        <v>3113</v>
      </c>
      <c r="Y48" s="177">
        <v>109477.92</v>
      </c>
      <c r="Z48" s="154" t="s">
        <v>3113</v>
      </c>
      <c r="AA48" s="154" t="s">
        <v>3113</v>
      </c>
      <c r="AB48" s="154" t="s">
        <v>3113</v>
      </c>
      <c r="AC48" s="154" t="s">
        <v>3113</v>
      </c>
      <c r="AD48" s="154" t="s">
        <v>3113</v>
      </c>
      <c r="AE48" s="177">
        <v>109477.92</v>
      </c>
      <c r="AF48" s="154" t="s">
        <v>3113</v>
      </c>
      <c r="AG48" s="154" t="s">
        <v>3113</v>
      </c>
      <c r="AH48" s="154" t="s">
        <v>3113</v>
      </c>
      <c r="AI48" s="154" t="s">
        <v>3113</v>
      </c>
      <c r="AJ48" s="154" t="s">
        <v>3113</v>
      </c>
      <c r="AK48" s="154" t="s">
        <v>1141</v>
      </c>
      <c r="AL48" s="154" t="s">
        <v>3113</v>
      </c>
    </row>
    <row r="49" spans="1:38" ht="102">
      <c r="A49" s="169">
        <v>42</v>
      </c>
      <c r="B49" s="182" t="s">
        <v>1180</v>
      </c>
      <c r="C49" s="197" t="s">
        <v>5363</v>
      </c>
      <c r="D49" s="179" t="s">
        <v>5364</v>
      </c>
      <c r="E49" s="154" t="s">
        <v>4303</v>
      </c>
      <c r="F49" s="154" t="s">
        <v>1639</v>
      </c>
      <c r="G49" s="183" t="s">
        <v>1642</v>
      </c>
      <c r="H49" s="154" t="s">
        <v>3113</v>
      </c>
      <c r="I49" s="176" t="s">
        <v>2963</v>
      </c>
      <c r="J49" s="176" t="s">
        <v>5365</v>
      </c>
      <c r="K49" s="176" t="s">
        <v>5366</v>
      </c>
      <c r="L49" s="177">
        <v>68033</v>
      </c>
      <c r="M49" s="154">
        <v>4</v>
      </c>
      <c r="N49" s="177" t="s">
        <v>5367</v>
      </c>
      <c r="O49" s="176" t="s">
        <v>5368</v>
      </c>
      <c r="P49" s="176" t="s">
        <v>5369</v>
      </c>
      <c r="Q49" s="176" t="s">
        <v>5370</v>
      </c>
      <c r="R49" s="176" t="s">
        <v>5367</v>
      </c>
      <c r="S49" s="176" t="s">
        <v>5371</v>
      </c>
      <c r="T49" s="154" t="s">
        <v>4019</v>
      </c>
      <c r="U49" s="154" t="s">
        <v>3113</v>
      </c>
      <c r="V49" s="176" t="s">
        <v>3993</v>
      </c>
      <c r="W49" s="154" t="s">
        <v>3113</v>
      </c>
      <c r="X49" s="154" t="s">
        <v>3113</v>
      </c>
      <c r="Y49" s="177">
        <v>78375.24</v>
      </c>
      <c r="Z49" s="154" t="s">
        <v>3113</v>
      </c>
      <c r="AA49" s="154" t="s">
        <v>3113</v>
      </c>
      <c r="AB49" s="154" t="s">
        <v>3113</v>
      </c>
      <c r="AC49" s="154" t="s">
        <v>3113</v>
      </c>
      <c r="AD49" s="154" t="s">
        <v>3113</v>
      </c>
      <c r="AE49" s="177">
        <v>78375.24</v>
      </c>
      <c r="AF49" s="154" t="s">
        <v>3113</v>
      </c>
      <c r="AG49" s="154" t="s">
        <v>3113</v>
      </c>
      <c r="AH49" s="154" t="s">
        <v>3113</v>
      </c>
      <c r="AI49" s="154" t="s">
        <v>3113</v>
      </c>
      <c r="AJ49" s="154" t="s">
        <v>3113</v>
      </c>
      <c r="AK49" s="154" t="s">
        <v>1141</v>
      </c>
      <c r="AL49" s="154" t="s">
        <v>3113</v>
      </c>
    </row>
    <row r="50" spans="1:38" ht="132">
      <c r="A50" s="169">
        <v>43</v>
      </c>
      <c r="B50" s="176"/>
      <c r="C50" s="198" t="s">
        <v>5372</v>
      </c>
      <c r="D50" s="199" t="s">
        <v>5373</v>
      </c>
      <c r="E50" s="154" t="s">
        <v>3113</v>
      </c>
      <c r="F50" s="154" t="s">
        <v>1639</v>
      </c>
      <c r="G50" s="200" t="s">
        <v>2340</v>
      </c>
      <c r="H50" s="154" t="s">
        <v>3113</v>
      </c>
      <c r="I50" s="154" t="s">
        <v>3113</v>
      </c>
      <c r="J50" s="154" t="s">
        <v>3113</v>
      </c>
      <c r="K50" s="176" t="s">
        <v>3762</v>
      </c>
      <c r="L50" s="177">
        <v>180000</v>
      </c>
      <c r="M50" s="154" t="s">
        <v>3113</v>
      </c>
      <c r="N50" s="177" t="s">
        <v>4298</v>
      </c>
      <c r="O50" s="154" t="s">
        <v>3113</v>
      </c>
      <c r="P50" s="154" t="s">
        <v>3113</v>
      </c>
      <c r="Q50" s="154" t="s">
        <v>3113</v>
      </c>
      <c r="R50" s="154" t="s">
        <v>3113</v>
      </c>
      <c r="S50" s="154" t="s">
        <v>3113</v>
      </c>
      <c r="T50" s="154" t="s">
        <v>3113</v>
      </c>
      <c r="U50" s="154" t="s">
        <v>3113</v>
      </c>
      <c r="V50" s="176" t="s">
        <v>4298</v>
      </c>
      <c r="W50" s="154" t="s">
        <v>3113</v>
      </c>
      <c r="X50" s="154" t="s">
        <v>3113</v>
      </c>
      <c r="Y50" s="154" t="s">
        <v>3113</v>
      </c>
      <c r="Z50" s="154" t="s">
        <v>3113</v>
      </c>
      <c r="AA50" s="154" t="s">
        <v>3113</v>
      </c>
      <c r="AB50" s="154" t="s">
        <v>3113</v>
      </c>
      <c r="AC50" s="154" t="s">
        <v>3113</v>
      </c>
      <c r="AD50" s="154" t="s">
        <v>3113</v>
      </c>
      <c r="AE50" s="154" t="s">
        <v>3113</v>
      </c>
      <c r="AF50" s="154" t="s">
        <v>3113</v>
      </c>
      <c r="AG50" s="154" t="s">
        <v>3113</v>
      </c>
      <c r="AH50" s="154" t="s">
        <v>3113</v>
      </c>
      <c r="AI50" s="154" t="s">
        <v>3113</v>
      </c>
      <c r="AJ50" s="154" t="s">
        <v>3113</v>
      </c>
      <c r="AK50" s="154" t="s">
        <v>3113</v>
      </c>
      <c r="AL50" s="154" t="s">
        <v>3113</v>
      </c>
    </row>
    <row r="51" spans="1:38" ht="351">
      <c r="A51" s="169">
        <v>44</v>
      </c>
      <c r="B51" s="182" t="s">
        <v>1180</v>
      </c>
      <c r="C51" s="196" t="s">
        <v>5374</v>
      </c>
      <c r="D51" s="166" t="s">
        <v>5375</v>
      </c>
      <c r="E51" s="169" t="s">
        <v>5376</v>
      </c>
      <c r="F51" s="154" t="s">
        <v>1640</v>
      </c>
      <c r="G51" s="181" t="s">
        <v>1642</v>
      </c>
      <c r="H51" s="176" t="s">
        <v>5377</v>
      </c>
      <c r="I51" s="176" t="s">
        <v>5378</v>
      </c>
      <c r="J51" s="176" t="s">
        <v>5379</v>
      </c>
      <c r="K51" s="176" t="s">
        <v>5380</v>
      </c>
      <c r="L51" s="177">
        <v>6752420.62</v>
      </c>
      <c r="M51" s="154">
        <v>21</v>
      </c>
      <c r="N51" s="201" t="s">
        <v>5381</v>
      </c>
      <c r="O51" s="202" t="s">
        <v>5382</v>
      </c>
      <c r="P51" s="203" t="s">
        <v>5383</v>
      </c>
      <c r="Q51" s="203" t="s">
        <v>5384</v>
      </c>
      <c r="R51" s="203" t="s">
        <v>5385</v>
      </c>
      <c r="S51" s="203" t="s">
        <v>5386</v>
      </c>
      <c r="T51" s="154" t="s">
        <v>4019</v>
      </c>
      <c r="U51" s="154" t="s">
        <v>4019</v>
      </c>
      <c r="V51" s="203" t="s">
        <v>5387</v>
      </c>
      <c r="W51" s="154" t="s">
        <v>3113</v>
      </c>
      <c r="X51" s="154" t="s">
        <v>3113</v>
      </c>
      <c r="Y51" s="177">
        <v>6742731.52</v>
      </c>
      <c r="Z51" s="154" t="s">
        <v>3113</v>
      </c>
      <c r="AA51" s="154" t="s">
        <v>3113</v>
      </c>
      <c r="AB51" s="154" t="s">
        <v>3113</v>
      </c>
      <c r="AC51" s="154" t="s">
        <v>3113</v>
      </c>
      <c r="AD51" s="154" t="s">
        <v>3113</v>
      </c>
      <c r="AE51" s="177">
        <v>6742731.52</v>
      </c>
      <c r="AF51" s="154" t="s">
        <v>3113</v>
      </c>
      <c r="AG51" s="154" t="s">
        <v>3113</v>
      </c>
      <c r="AH51" s="154" t="s">
        <v>3113</v>
      </c>
      <c r="AI51" s="154" t="s">
        <v>3113</v>
      </c>
      <c r="AJ51" s="154" t="s">
        <v>3113</v>
      </c>
      <c r="AK51" s="154" t="s">
        <v>3929</v>
      </c>
      <c r="AL51" s="176">
        <v>168.8</v>
      </c>
    </row>
    <row r="52" spans="1:38" ht="89.25">
      <c r="A52" s="169">
        <v>45</v>
      </c>
      <c r="B52" s="182" t="s">
        <v>1180</v>
      </c>
      <c r="C52" s="196" t="s">
        <v>5388</v>
      </c>
      <c r="D52" s="166" t="s">
        <v>5389</v>
      </c>
      <c r="E52" s="154" t="s">
        <v>3181</v>
      </c>
      <c r="F52" s="154" t="s">
        <v>1640</v>
      </c>
      <c r="G52" s="181" t="s">
        <v>1642</v>
      </c>
      <c r="H52" s="176" t="s">
        <v>5390</v>
      </c>
      <c r="I52" s="176" t="s">
        <v>5391</v>
      </c>
      <c r="J52" s="176" t="s">
        <v>5392</v>
      </c>
      <c r="K52" s="176" t="s">
        <v>5393</v>
      </c>
      <c r="L52" s="177">
        <v>1937950</v>
      </c>
      <c r="M52" s="154">
        <v>3</v>
      </c>
      <c r="N52" s="177">
        <v>2283519.75</v>
      </c>
      <c r="O52" s="176" t="s">
        <v>5394</v>
      </c>
      <c r="P52" s="177">
        <v>2571964.35</v>
      </c>
      <c r="Q52" s="176" t="s">
        <v>5395</v>
      </c>
      <c r="R52" s="177">
        <v>2285519.75</v>
      </c>
      <c r="S52" s="176" t="s">
        <v>5396</v>
      </c>
      <c r="T52" s="154" t="s">
        <v>3113</v>
      </c>
      <c r="U52" s="154" t="s">
        <v>3113</v>
      </c>
      <c r="V52" s="154" t="s">
        <v>3113</v>
      </c>
      <c r="W52" s="154" t="s">
        <v>3113</v>
      </c>
      <c r="X52" s="154" t="s">
        <v>3113</v>
      </c>
      <c r="Y52" s="154" t="s">
        <v>3113</v>
      </c>
      <c r="Z52" s="154" t="s">
        <v>3113</v>
      </c>
      <c r="AA52" s="154" t="s">
        <v>3113</v>
      </c>
      <c r="AB52" s="154" t="s">
        <v>3113</v>
      </c>
      <c r="AC52" s="154"/>
      <c r="AD52" s="154" t="s">
        <v>3113</v>
      </c>
      <c r="AE52" s="154" t="s">
        <v>3113</v>
      </c>
      <c r="AF52" s="154" t="s">
        <v>3113</v>
      </c>
      <c r="AG52" s="154" t="s">
        <v>3113</v>
      </c>
      <c r="AH52" s="154" t="s">
        <v>3113</v>
      </c>
      <c r="AI52" s="154" t="s">
        <v>3113</v>
      </c>
      <c r="AJ52" s="154" t="s">
        <v>3113</v>
      </c>
      <c r="AK52" s="154" t="s">
        <v>3113</v>
      </c>
      <c r="AL52" s="154" t="s">
        <v>3113</v>
      </c>
    </row>
    <row r="53" spans="1:38" ht="96">
      <c r="A53" s="169">
        <v>46</v>
      </c>
      <c r="B53" s="182" t="s">
        <v>1180</v>
      </c>
      <c r="C53" s="196" t="s">
        <v>5397</v>
      </c>
      <c r="D53" s="166" t="s">
        <v>5398</v>
      </c>
      <c r="E53" s="154" t="s">
        <v>5399</v>
      </c>
      <c r="F53" s="154" t="s">
        <v>1640</v>
      </c>
      <c r="G53" s="181" t="s">
        <v>1642</v>
      </c>
      <c r="H53" s="154" t="s">
        <v>3113</v>
      </c>
      <c r="I53" s="176" t="s">
        <v>5400</v>
      </c>
      <c r="J53" s="176" t="s">
        <v>5401</v>
      </c>
      <c r="K53" s="176" t="s">
        <v>5402</v>
      </c>
      <c r="L53" s="177">
        <v>150000</v>
      </c>
      <c r="M53" s="154">
        <v>7</v>
      </c>
      <c r="N53" s="177" t="s">
        <v>5403</v>
      </c>
      <c r="O53" s="176" t="s">
        <v>5404</v>
      </c>
      <c r="P53" s="176" t="s">
        <v>5405</v>
      </c>
      <c r="Q53" s="176" t="s">
        <v>5406</v>
      </c>
      <c r="R53" s="176" t="s">
        <v>5403</v>
      </c>
      <c r="S53" s="176" t="s">
        <v>5407</v>
      </c>
      <c r="T53" s="176"/>
      <c r="U53" s="176"/>
      <c r="V53" s="176" t="s">
        <v>5408</v>
      </c>
      <c r="W53" s="154" t="s">
        <v>3113</v>
      </c>
      <c r="X53" s="154" t="s">
        <v>3113</v>
      </c>
      <c r="Y53" s="177">
        <v>144663.5</v>
      </c>
      <c r="Z53" s="154" t="s">
        <v>3113</v>
      </c>
      <c r="AA53" s="154" t="s">
        <v>3113</v>
      </c>
      <c r="AB53" s="154" t="s">
        <v>3113</v>
      </c>
      <c r="AC53" s="154" t="s">
        <v>3113</v>
      </c>
      <c r="AD53" s="154" t="s">
        <v>3113</v>
      </c>
      <c r="AE53" s="177">
        <v>144663.5</v>
      </c>
      <c r="AF53" s="154" t="s">
        <v>3113</v>
      </c>
      <c r="AG53" s="154" t="s">
        <v>3113</v>
      </c>
      <c r="AH53" s="154" t="s">
        <v>3113</v>
      </c>
      <c r="AI53" s="154" t="s">
        <v>3113</v>
      </c>
      <c r="AJ53" s="154" t="s">
        <v>3113</v>
      </c>
      <c r="AK53" s="154" t="s">
        <v>1141</v>
      </c>
      <c r="AL53" s="154" t="s">
        <v>3113</v>
      </c>
    </row>
    <row r="54" spans="1:38" ht="140.25">
      <c r="A54" s="169">
        <v>47</v>
      </c>
      <c r="B54" s="182" t="s">
        <v>1180</v>
      </c>
      <c r="C54" s="196" t="s">
        <v>5409</v>
      </c>
      <c r="D54" s="166" t="s">
        <v>5410</v>
      </c>
      <c r="E54" s="154" t="s">
        <v>2226</v>
      </c>
      <c r="F54" s="154" t="s">
        <v>1640</v>
      </c>
      <c r="G54" s="181" t="s">
        <v>3100</v>
      </c>
      <c r="H54" s="154" t="s">
        <v>3113</v>
      </c>
      <c r="I54" s="176" t="s">
        <v>1134</v>
      </c>
      <c r="J54" s="176" t="s">
        <v>5411</v>
      </c>
      <c r="K54" s="176" t="s">
        <v>3287</v>
      </c>
      <c r="L54" s="177">
        <v>20491.8</v>
      </c>
      <c r="M54" s="154">
        <v>3</v>
      </c>
      <c r="N54" s="177" t="s">
        <v>5412</v>
      </c>
      <c r="O54" s="176" t="s">
        <v>5413</v>
      </c>
      <c r="P54" s="176" t="s">
        <v>5414</v>
      </c>
      <c r="Q54" s="176" t="s">
        <v>5415</v>
      </c>
      <c r="R54" s="176" t="s">
        <v>5412</v>
      </c>
      <c r="S54" s="176" t="s">
        <v>5416</v>
      </c>
      <c r="T54" s="154" t="s">
        <v>3113</v>
      </c>
      <c r="U54" s="154" t="s">
        <v>3113</v>
      </c>
      <c r="V54" s="176" t="s">
        <v>3993</v>
      </c>
      <c r="W54" s="154" t="s">
        <v>3113</v>
      </c>
      <c r="X54" s="154" t="s">
        <v>3113</v>
      </c>
      <c r="Y54" s="177">
        <v>16955.56</v>
      </c>
      <c r="Z54" s="154" t="s">
        <v>3113</v>
      </c>
      <c r="AA54" s="154" t="s">
        <v>3113</v>
      </c>
      <c r="AB54" s="154" t="s">
        <v>3113</v>
      </c>
      <c r="AC54" s="154" t="s">
        <v>3113</v>
      </c>
      <c r="AD54" s="154" t="s">
        <v>3113</v>
      </c>
      <c r="AE54" s="177">
        <v>16955.56</v>
      </c>
      <c r="AF54" s="154" t="s">
        <v>3113</v>
      </c>
      <c r="AG54" s="154" t="s">
        <v>3113</v>
      </c>
      <c r="AH54" s="154" t="s">
        <v>3113</v>
      </c>
      <c r="AI54" s="154" t="s">
        <v>3113</v>
      </c>
      <c r="AJ54" s="154" t="s">
        <v>3113</v>
      </c>
      <c r="AK54" s="154" t="s">
        <v>1141</v>
      </c>
      <c r="AL54" s="154" t="s">
        <v>3113</v>
      </c>
    </row>
    <row r="55" spans="1:38" ht="72">
      <c r="A55" s="169">
        <v>48</v>
      </c>
      <c r="B55" s="182" t="s">
        <v>1180</v>
      </c>
      <c r="C55" s="196" t="s">
        <v>5417</v>
      </c>
      <c r="D55" s="166" t="s">
        <v>5418</v>
      </c>
      <c r="E55" s="154" t="s">
        <v>2333</v>
      </c>
      <c r="F55" s="154" t="s">
        <v>1640</v>
      </c>
      <c r="G55" s="181" t="s">
        <v>1642</v>
      </c>
      <c r="H55" s="154" t="s">
        <v>3113</v>
      </c>
      <c r="I55" s="176" t="s">
        <v>5391</v>
      </c>
      <c r="J55" s="176" t="s">
        <v>5419</v>
      </c>
      <c r="K55" s="176" t="s">
        <v>2311</v>
      </c>
      <c r="L55" s="177">
        <v>58673</v>
      </c>
      <c r="M55" s="154">
        <v>7</v>
      </c>
      <c r="N55" s="177">
        <v>40068</v>
      </c>
      <c r="O55" s="176" t="s">
        <v>5420</v>
      </c>
      <c r="P55" s="177">
        <v>60273.92</v>
      </c>
      <c r="Q55" s="176" t="s">
        <v>5421</v>
      </c>
      <c r="R55" s="177">
        <v>40068</v>
      </c>
      <c r="S55" s="176" t="s">
        <v>5422</v>
      </c>
      <c r="T55" s="154" t="s">
        <v>3113</v>
      </c>
      <c r="U55" s="154" t="s">
        <v>3113</v>
      </c>
      <c r="V55" s="176" t="s">
        <v>5423</v>
      </c>
      <c r="W55" s="154" t="s">
        <v>3113</v>
      </c>
      <c r="X55" s="154" t="s">
        <v>3113</v>
      </c>
      <c r="Y55" s="177">
        <v>40068</v>
      </c>
      <c r="Z55" s="154" t="s">
        <v>3113</v>
      </c>
      <c r="AA55" s="154" t="s">
        <v>3113</v>
      </c>
      <c r="AB55" s="154" t="s">
        <v>3113</v>
      </c>
      <c r="AC55" s="154" t="s">
        <v>3113</v>
      </c>
      <c r="AD55" s="154" t="s">
        <v>3113</v>
      </c>
      <c r="AE55" s="177">
        <v>40068</v>
      </c>
      <c r="AF55" s="154" t="s">
        <v>3113</v>
      </c>
      <c r="AG55" s="154" t="s">
        <v>3113</v>
      </c>
      <c r="AH55" s="154" t="s">
        <v>3113</v>
      </c>
      <c r="AI55" s="154" t="s">
        <v>3113</v>
      </c>
      <c r="AJ55" s="154" t="s">
        <v>3113</v>
      </c>
      <c r="AK55" s="154" t="s">
        <v>1141</v>
      </c>
      <c r="AL55" s="154" t="s">
        <v>3113</v>
      </c>
    </row>
    <row r="56" spans="1:38" ht="102">
      <c r="A56" s="169">
        <v>49</v>
      </c>
      <c r="B56" s="182" t="s">
        <v>1180</v>
      </c>
      <c r="C56" s="197" t="s">
        <v>5424</v>
      </c>
      <c r="D56" s="179" t="s">
        <v>5425</v>
      </c>
      <c r="E56" s="154">
        <v>182</v>
      </c>
      <c r="F56" s="154" t="s">
        <v>1640</v>
      </c>
      <c r="G56" s="183" t="s">
        <v>1642</v>
      </c>
      <c r="H56" s="176" t="s">
        <v>5426</v>
      </c>
      <c r="I56" s="176" t="s">
        <v>4164</v>
      </c>
      <c r="J56" s="176" t="s">
        <v>5427</v>
      </c>
      <c r="K56" s="176" t="s">
        <v>5428</v>
      </c>
      <c r="L56" s="177">
        <v>3583731</v>
      </c>
      <c r="M56" s="154">
        <v>1</v>
      </c>
      <c r="N56" s="177">
        <v>4345905.96</v>
      </c>
      <c r="O56" s="176" t="s">
        <v>5429</v>
      </c>
      <c r="P56" s="154" t="s">
        <v>3113</v>
      </c>
      <c r="Q56" s="154" t="s">
        <v>3113</v>
      </c>
      <c r="R56" s="154" t="s">
        <v>3113</v>
      </c>
      <c r="S56" s="154" t="s">
        <v>3113</v>
      </c>
      <c r="T56" s="154" t="s">
        <v>3113</v>
      </c>
      <c r="U56" s="154" t="s">
        <v>3113</v>
      </c>
      <c r="V56" s="154" t="s">
        <v>3113</v>
      </c>
      <c r="W56" s="154" t="s">
        <v>3113</v>
      </c>
      <c r="X56" s="154" t="s">
        <v>3113</v>
      </c>
      <c r="Y56" s="154" t="s">
        <v>3113</v>
      </c>
      <c r="Z56" s="154" t="s">
        <v>3113</v>
      </c>
      <c r="AA56" s="154" t="s">
        <v>3113</v>
      </c>
      <c r="AB56" s="154" t="s">
        <v>3113</v>
      </c>
      <c r="AC56" s="154"/>
      <c r="AD56" s="154" t="s">
        <v>3113</v>
      </c>
      <c r="AE56" s="154" t="s">
        <v>3113</v>
      </c>
      <c r="AF56" s="154" t="s">
        <v>3113</v>
      </c>
      <c r="AG56" s="154" t="s">
        <v>3113</v>
      </c>
      <c r="AH56" s="154" t="s">
        <v>3113</v>
      </c>
      <c r="AI56" s="154" t="s">
        <v>3113</v>
      </c>
      <c r="AJ56" s="154" t="s">
        <v>3113</v>
      </c>
      <c r="AK56" s="154" t="s">
        <v>3113</v>
      </c>
      <c r="AL56" s="154" t="s">
        <v>3113</v>
      </c>
    </row>
    <row r="57" spans="1:38" ht="144">
      <c r="A57" s="169">
        <v>50</v>
      </c>
      <c r="B57" s="182" t="s">
        <v>1180</v>
      </c>
      <c r="C57" s="197" t="s">
        <v>5430</v>
      </c>
      <c r="D57" s="179" t="s">
        <v>5431</v>
      </c>
      <c r="E57" s="154" t="s">
        <v>3070</v>
      </c>
      <c r="F57" s="154" t="s">
        <v>1640</v>
      </c>
      <c r="G57" s="183" t="s">
        <v>1642</v>
      </c>
      <c r="H57" s="154" t="s">
        <v>3113</v>
      </c>
      <c r="I57" s="176" t="s">
        <v>5400</v>
      </c>
      <c r="J57" s="176" t="s">
        <v>5432</v>
      </c>
      <c r="K57" s="176" t="s">
        <v>5433</v>
      </c>
      <c r="L57" s="177">
        <v>50000</v>
      </c>
      <c r="M57" s="154">
        <v>1</v>
      </c>
      <c r="N57" s="177">
        <v>44019.73</v>
      </c>
      <c r="O57" s="178" t="s">
        <v>4375</v>
      </c>
      <c r="P57" s="154" t="s">
        <v>3113</v>
      </c>
      <c r="Q57" s="154" t="s">
        <v>3113</v>
      </c>
      <c r="R57" s="154" t="s">
        <v>3113</v>
      </c>
      <c r="S57" s="154" t="s">
        <v>3113</v>
      </c>
      <c r="T57" s="176"/>
      <c r="U57" s="176"/>
      <c r="V57" s="176" t="s">
        <v>2944</v>
      </c>
      <c r="W57" s="176"/>
      <c r="X57" s="176"/>
      <c r="Y57" s="177">
        <v>44019.73</v>
      </c>
      <c r="Z57" s="176"/>
      <c r="AA57" s="176"/>
      <c r="AB57" s="176"/>
      <c r="AC57" s="176"/>
      <c r="AD57" s="176"/>
      <c r="AE57" s="177">
        <v>44019.73</v>
      </c>
      <c r="AF57" s="176"/>
      <c r="AG57" s="176"/>
      <c r="AH57" s="176"/>
      <c r="AI57" s="176"/>
      <c r="AJ57" s="176"/>
      <c r="AK57" s="176" t="s">
        <v>3929</v>
      </c>
      <c r="AL57" s="176">
        <v>176.08</v>
      </c>
    </row>
    <row r="58" spans="1:38" ht="60">
      <c r="A58" s="169">
        <v>51</v>
      </c>
      <c r="B58" s="182" t="s">
        <v>1180</v>
      </c>
      <c r="C58" s="196" t="s">
        <v>4376</v>
      </c>
      <c r="D58" s="166" t="s">
        <v>4377</v>
      </c>
      <c r="E58" s="154" t="s">
        <v>4321</v>
      </c>
      <c r="F58" s="154" t="s">
        <v>1640</v>
      </c>
      <c r="G58" s="181" t="s">
        <v>1642</v>
      </c>
      <c r="H58" s="176"/>
      <c r="I58" s="176"/>
      <c r="J58" s="176"/>
      <c r="K58" s="176" t="s">
        <v>4324</v>
      </c>
      <c r="L58" s="177">
        <v>230000</v>
      </c>
      <c r="M58" s="154">
        <v>3</v>
      </c>
      <c r="N58" s="177" t="s">
        <v>4272</v>
      </c>
      <c r="O58" s="154" t="s">
        <v>3113</v>
      </c>
      <c r="P58" s="154" t="s">
        <v>3113</v>
      </c>
      <c r="Q58" s="154" t="s">
        <v>3113</v>
      </c>
      <c r="R58" s="154" t="s">
        <v>3113</v>
      </c>
      <c r="S58" s="154" t="s">
        <v>3113</v>
      </c>
      <c r="T58" s="154" t="s">
        <v>3113</v>
      </c>
      <c r="U58" s="154" t="s">
        <v>3113</v>
      </c>
      <c r="V58" s="177" t="s">
        <v>4272</v>
      </c>
      <c r="W58" s="154" t="s">
        <v>3113</v>
      </c>
      <c r="X58" s="154" t="s">
        <v>3113</v>
      </c>
      <c r="Y58" s="154" t="s">
        <v>3113</v>
      </c>
      <c r="Z58" s="154" t="s">
        <v>3113</v>
      </c>
      <c r="AA58" s="154" t="s">
        <v>3113</v>
      </c>
      <c r="AB58" s="154" t="s">
        <v>3113</v>
      </c>
      <c r="AC58" s="154" t="s">
        <v>3113</v>
      </c>
      <c r="AD58" s="154" t="s">
        <v>3113</v>
      </c>
      <c r="AE58" s="154" t="s">
        <v>3113</v>
      </c>
      <c r="AF58" s="154" t="s">
        <v>3113</v>
      </c>
      <c r="AG58" s="154" t="s">
        <v>3113</v>
      </c>
      <c r="AH58" s="154" t="s">
        <v>3113</v>
      </c>
      <c r="AI58" s="154" t="s">
        <v>3113</v>
      </c>
      <c r="AJ58" s="154" t="s">
        <v>3113</v>
      </c>
      <c r="AK58" s="154" t="s">
        <v>3113</v>
      </c>
      <c r="AL58" s="154" t="s">
        <v>3113</v>
      </c>
    </row>
    <row r="59" spans="1:38" ht="132">
      <c r="A59" s="169">
        <v>52</v>
      </c>
      <c r="B59" s="182" t="s">
        <v>1180</v>
      </c>
      <c r="C59" s="196" t="s">
        <v>4378</v>
      </c>
      <c r="D59" s="166" t="s">
        <v>4379</v>
      </c>
      <c r="E59" s="154" t="s">
        <v>4380</v>
      </c>
      <c r="F59" s="154" t="s">
        <v>1640</v>
      </c>
      <c r="G59" s="181" t="s">
        <v>1642</v>
      </c>
      <c r="H59" s="176" t="s">
        <v>4381</v>
      </c>
      <c r="I59" s="176" t="s">
        <v>2944</v>
      </c>
      <c r="J59" s="176" t="s">
        <v>4382</v>
      </c>
      <c r="K59" s="176" t="s">
        <v>5428</v>
      </c>
      <c r="L59" s="177">
        <v>762310</v>
      </c>
      <c r="M59" s="154">
        <v>4</v>
      </c>
      <c r="N59" s="177" t="s">
        <v>4383</v>
      </c>
      <c r="O59" s="176" t="s">
        <v>4384</v>
      </c>
      <c r="P59" s="176" t="s">
        <v>4383</v>
      </c>
      <c r="Q59" s="176" t="s">
        <v>4385</v>
      </c>
      <c r="R59" s="176" t="s">
        <v>4386</v>
      </c>
      <c r="S59" s="176" t="s">
        <v>4387</v>
      </c>
      <c r="T59" s="154" t="s">
        <v>3113</v>
      </c>
      <c r="U59" s="154" t="s">
        <v>3113</v>
      </c>
      <c r="V59" s="154" t="s">
        <v>3113</v>
      </c>
      <c r="W59" s="154" t="s">
        <v>3113</v>
      </c>
      <c r="X59" s="154" t="s">
        <v>3113</v>
      </c>
      <c r="Y59" s="187">
        <v>919996.51</v>
      </c>
      <c r="Z59" s="154" t="s">
        <v>3113</v>
      </c>
      <c r="AA59" s="154" t="s">
        <v>3113</v>
      </c>
      <c r="AB59" s="154" t="s">
        <v>3113</v>
      </c>
      <c r="AC59" s="154"/>
      <c r="AD59" s="154" t="s">
        <v>3113</v>
      </c>
      <c r="AE59" s="187">
        <v>919996.51</v>
      </c>
      <c r="AF59" s="154" t="s">
        <v>3113</v>
      </c>
      <c r="AG59" s="154" t="s">
        <v>3113</v>
      </c>
      <c r="AH59" s="154" t="s">
        <v>3113</v>
      </c>
      <c r="AI59" s="154" t="s">
        <v>3113</v>
      </c>
      <c r="AJ59" s="154" t="s">
        <v>3113</v>
      </c>
      <c r="AK59" s="154" t="s">
        <v>3113</v>
      </c>
      <c r="AL59" s="154" t="s">
        <v>3113</v>
      </c>
    </row>
    <row r="60" spans="1:38" ht="168">
      <c r="A60" s="169">
        <v>53</v>
      </c>
      <c r="B60" s="182" t="s">
        <v>1180</v>
      </c>
      <c r="C60" s="196" t="s">
        <v>4388</v>
      </c>
      <c r="D60" s="166" t="s">
        <v>4389</v>
      </c>
      <c r="E60" s="154" t="s">
        <v>4023</v>
      </c>
      <c r="F60" s="154" t="s">
        <v>1640</v>
      </c>
      <c r="G60" s="181" t="s">
        <v>1642</v>
      </c>
      <c r="H60" s="176" t="s">
        <v>4390</v>
      </c>
      <c r="I60" s="176" t="s">
        <v>4391</v>
      </c>
      <c r="J60" s="176" t="s">
        <v>4392</v>
      </c>
      <c r="K60" s="176" t="s">
        <v>5428</v>
      </c>
      <c r="L60" s="177">
        <v>1550094</v>
      </c>
      <c r="M60" s="154">
        <v>4</v>
      </c>
      <c r="N60" s="177" t="s">
        <v>4393</v>
      </c>
      <c r="O60" s="177" t="s">
        <v>4394</v>
      </c>
      <c r="P60" s="176" t="s">
        <v>4395</v>
      </c>
      <c r="Q60" s="176" t="s">
        <v>4396</v>
      </c>
      <c r="R60" s="176" t="s">
        <v>4397</v>
      </c>
      <c r="S60" s="176" t="s">
        <v>4398</v>
      </c>
      <c r="T60" s="154" t="s">
        <v>4019</v>
      </c>
      <c r="U60" s="154" t="s">
        <v>3113</v>
      </c>
      <c r="V60" s="154" t="s">
        <v>3113</v>
      </c>
      <c r="W60" s="154" t="s">
        <v>3113</v>
      </c>
      <c r="X60" s="154" t="s">
        <v>3113</v>
      </c>
      <c r="Y60" s="154" t="s">
        <v>3113</v>
      </c>
      <c r="Z60" s="154" t="s">
        <v>3113</v>
      </c>
      <c r="AA60" s="154" t="s">
        <v>3113</v>
      </c>
      <c r="AB60" s="154" t="s">
        <v>3113</v>
      </c>
      <c r="AC60" s="154"/>
      <c r="AD60" s="154" t="s">
        <v>3113</v>
      </c>
      <c r="AE60" s="154" t="s">
        <v>3113</v>
      </c>
      <c r="AF60" s="154" t="s">
        <v>3113</v>
      </c>
      <c r="AG60" s="154" t="s">
        <v>3113</v>
      </c>
      <c r="AH60" s="154" t="s">
        <v>3113</v>
      </c>
      <c r="AI60" s="154" t="s">
        <v>3113</v>
      </c>
      <c r="AJ60" s="154" t="s">
        <v>3113</v>
      </c>
      <c r="AK60" s="154" t="s">
        <v>3113</v>
      </c>
      <c r="AL60" s="154" t="s">
        <v>3113</v>
      </c>
    </row>
    <row r="61" spans="1:38" ht="127.5">
      <c r="A61" s="169">
        <v>54</v>
      </c>
      <c r="B61" s="182" t="s">
        <v>1180</v>
      </c>
      <c r="C61" s="197" t="s">
        <v>4399</v>
      </c>
      <c r="D61" s="179" t="s">
        <v>4400</v>
      </c>
      <c r="E61" s="154" t="s">
        <v>4401</v>
      </c>
      <c r="F61" s="154" t="s">
        <v>1640</v>
      </c>
      <c r="G61" s="183" t="s">
        <v>1642</v>
      </c>
      <c r="H61" s="176" t="s">
        <v>4402</v>
      </c>
      <c r="I61" s="176" t="s">
        <v>5423</v>
      </c>
      <c r="J61" s="176" t="s">
        <v>4403</v>
      </c>
      <c r="K61" s="176" t="s">
        <v>5428</v>
      </c>
      <c r="L61" s="177">
        <v>1841459</v>
      </c>
      <c r="M61" s="154">
        <v>5</v>
      </c>
      <c r="N61" s="177" t="s">
        <v>4404</v>
      </c>
      <c r="O61" s="176" t="s">
        <v>4405</v>
      </c>
      <c r="P61" s="176" t="s">
        <v>4406</v>
      </c>
      <c r="Q61" s="176" t="s">
        <v>4407</v>
      </c>
      <c r="R61" s="176" t="s">
        <v>4408</v>
      </c>
      <c r="S61" s="176" t="s">
        <v>4409</v>
      </c>
      <c r="T61" s="154" t="s">
        <v>4019</v>
      </c>
      <c r="U61" s="154" t="s">
        <v>3113</v>
      </c>
      <c r="V61" s="154" t="s">
        <v>3113</v>
      </c>
      <c r="W61" s="154" t="s">
        <v>3113</v>
      </c>
      <c r="X61" s="154" t="s">
        <v>3113</v>
      </c>
      <c r="Y61" s="154" t="s">
        <v>3113</v>
      </c>
      <c r="Z61" s="154" t="s">
        <v>3113</v>
      </c>
      <c r="AA61" s="154" t="s">
        <v>3113</v>
      </c>
      <c r="AB61" s="154" t="s">
        <v>3113</v>
      </c>
      <c r="AC61" s="154"/>
      <c r="AD61" s="154" t="s">
        <v>3113</v>
      </c>
      <c r="AE61" s="154" t="s">
        <v>3113</v>
      </c>
      <c r="AF61" s="154" t="s">
        <v>3113</v>
      </c>
      <c r="AG61" s="154" t="s">
        <v>3113</v>
      </c>
      <c r="AH61" s="154" t="s">
        <v>3113</v>
      </c>
      <c r="AI61" s="154" t="s">
        <v>3113</v>
      </c>
      <c r="AJ61" s="154" t="s">
        <v>3113</v>
      </c>
      <c r="AK61" s="154" t="s">
        <v>3113</v>
      </c>
      <c r="AL61" s="154" t="s">
        <v>3113</v>
      </c>
    </row>
    <row r="62" spans="1:38" ht="102">
      <c r="A62" s="169">
        <v>55</v>
      </c>
      <c r="B62" s="182" t="s">
        <v>1180</v>
      </c>
      <c r="C62" s="198" t="s">
        <v>4410</v>
      </c>
      <c r="D62" s="199" t="s">
        <v>4411</v>
      </c>
      <c r="E62" s="154" t="s">
        <v>3028</v>
      </c>
      <c r="F62" s="154" t="s">
        <v>1639</v>
      </c>
      <c r="G62" s="200" t="s">
        <v>1642</v>
      </c>
      <c r="H62" s="154" t="s">
        <v>3113</v>
      </c>
      <c r="I62" s="176" t="s">
        <v>5391</v>
      </c>
      <c r="J62" s="176" t="s">
        <v>4412</v>
      </c>
      <c r="K62" s="176" t="s">
        <v>4413</v>
      </c>
      <c r="L62" s="177">
        <v>49180</v>
      </c>
      <c r="M62" s="154">
        <v>1</v>
      </c>
      <c r="N62" s="177">
        <v>98117.4</v>
      </c>
      <c r="O62" s="176" t="s">
        <v>4414</v>
      </c>
      <c r="P62" s="154" t="s">
        <v>3113</v>
      </c>
      <c r="Q62" s="154" t="s">
        <v>3113</v>
      </c>
      <c r="R62" s="154" t="s">
        <v>3113</v>
      </c>
      <c r="S62" s="154" t="s">
        <v>3113</v>
      </c>
      <c r="T62" s="154" t="s">
        <v>3113</v>
      </c>
      <c r="U62" s="154" t="s">
        <v>3113</v>
      </c>
      <c r="V62" s="176" t="s">
        <v>3953</v>
      </c>
      <c r="W62" s="154" t="s">
        <v>3113</v>
      </c>
      <c r="X62" s="154" t="s">
        <v>3113</v>
      </c>
      <c r="Y62" s="177">
        <v>98117.4</v>
      </c>
      <c r="Z62" s="154" t="s">
        <v>3113</v>
      </c>
      <c r="AA62" s="154" t="s">
        <v>3113</v>
      </c>
      <c r="AB62" s="154" t="s">
        <v>3113</v>
      </c>
      <c r="AC62" s="154"/>
      <c r="AD62" s="154" t="s">
        <v>3113</v>
      </c>
      <c r="AE62" s="177">
        <v>98117.4</v>
      </c>
      <c r="AF62" s="154" t="s">
        <v>3113</v>
      </c>
      <c r="AG62" s="154" t="s">
        <v>3113</v>
      </c>
      <c r="AH62" s="154" t="s">
        <v>3113</v>
      </c>
      <c r="AI62" s="154" t="s">
        <v>3113</v>
      </c>
      <c r="AJ62" s="154" t="s">
        <v>3113</v>
      </c>
      <c r="AK62" s="154" t="s">
        <v>1141</v>
      </c>
      <c r="AL62" s="154" t="s">
        <v>3113</v>
      </c>
    </row>
    <row r="63" spans="1:38" ht="258.75">
      <c r="A63" s="169">
        <v>56</v>
      </c>
      <c r="B63" s="182" t="s">
        <v>1180</v>
      </c>
      <c r="C63" s="196" t="s">
        <v>4415</v>
      </c>
      <c r="D63" s="166" t="s">
        <v>4416</v>
      </c>
      <c r="E63" s="154" t="s">
        <v>4417</v>
      </c>
      <c r="F63" s="154" t="s">
        <v>1640</v>
      </c>
      <c r="G63" s="181" t="s">
        <v>1642</v>
      </c>
      <c r="H63" s="176" t="s">
        <v>4418</v>
      </c>
      <c r="I63" s="176" t="s">
        <v>4172</v>
      </c>
      <c r="J63" s="176" t="s">
        <v>4419</v>
      </c>
      <c r="K63" s="176" t="s">
        <v>5428</v>
      </c>
      <c r="L63" s="177">
        <v>1530516</v>
      </c>
      <c r="M63" s="154">
        <v>3</v>
      </c>
      <c r="N63" s="177" t="s">
        <v>4420</v>
      </c>
      <c r="O63" s="190" t="s">
        <v>4421</v>
      </c>
      <c r="P63" s="177" t="s">
        <v>4422</v>
      </c>
      <c r="Q63" s="176" t="s">
        <v>4423</v>
      </c>
      <c r="R63" s="177" t="s">
        <v>4424</v>
      </c>
      <c r="S63" s="176" t="s">
        <v>4425</v>
      </c>
      <c r="T63" s="154" t="s">
        <v>4426</v>
      </c>
      <c r="U63" s="154" t="s">
        <v>3113</v>
      </c>
      <c r="V63" s="176" t="s">
        <v>4427</v>
      </c>
      <c r="W63" s="154" t="s">
        <v>3113</v>
      </c>
      <c r="X63" s="154" t="s">
        <v>3113</v>
      </c>
      <c r="Y63" s="177">
        <v>183000</v>
      </c>
      <c r="Z63" s="154" t="s">
        <v>3113</v>
      </c>
      <c r="AA63" s="154" t="s">
        <v>3113</v>
      </c>
      <c r="AB63" s="154" t="s">
        <v>3113</v>
      </c>
      <c r="AC63" s="154" t="s">
        <v>3113</v>
      </c>
      <c r="AD63" s="154" t="s">
        <v>3113</v>
      </c>
      <c r="AE63" s="177">
        <v>183000</v>
      </c>
      <c r="AF63" s="154" t="s">
        <v>3113</v>
      </c>
      <c r="AG63" s="154" t="s">
        <v>3113</v>
      </c>
      <c r="AH63" s="154" t="s">
        <v>3113</v>
      </c>
      <c r="AI63" s="154" t="s">
        <v>3113</v>
      </c>
      <c r="AJ63" s="154" t="s">
        <v>3113</v>
      </c>
      <c r="AK63" s="154" t="s">
        <v>3113</v>
      </c>
      <c r="AL63" s="154" t="s">
        <v>3113</v>
      </c>
    </row>
    <row r="64" spans="1:38" ht="132">
      <c r="A64" s="169">
        <v>57</v>
      </c>
      <c r="B64" s="182" t="s">
        <v>1180</v>
      </c>
      <c r="C64" s="196" t="s">
        <v>4428</v>
      </c>
      <c r="D64" s="166" t="s">
        <v>4429</v>
      </c>
      <c r="E64" s="154" t="s">
        <v>4430</v>
      </c>
      <c r="F64" s="154" t="s">
        <v>1640</v>
      </c>
      <c r="G64" s="181" t="s">
        <v>1642</v>
      </c>
      <c r="H64" s="176"/>
      <c r="I64" s="176" t="s">
        <v>4431</v>
      </c>
      <c r="J64" s="176"/>
      <c r="K64" s="176" t="s">
        <v>5428</v>
      </c>
      <c r="L64" s="177">
        <v>1028308</v>
      </c>
      <c r="M64" s="154">
        <v>7</v>
      </c>
      <c r="N64" s="177" t="s">
        <v>3127</v>
      </c>
      <c r="O64" s="176"/>
      <c r="P64" s="176" t="s">
        <v>4432</v>
      </c>
      <c r="Q64" s="176" t="s">
        <v>4433</v>
      </c>
      <c r="R64" s="176" t="s">
        <v>4434</v>
      </c>
      <c r="S64" s="176" t="s">
        <v>4435</v>
      </c>
      <c r="T64" s="154" t="s">
        <v>3113</v>
      </c>
      <c r="U64" s="154" t="s">
        <v>3113</v>
      </c>
      <c r="V64" s="177" t="s">
        <v>3127</v>
      </c>
      <c r="W64" s="154" t="s">
        <v>3113</v>
      </c>
      <c r="X64" s="154" t="s">
        <v>3113</v>
      </c>
      <c r="Y64" s="154" t="s">
        <v>3113</v>
      </c>
      <c r="Z64" s="154" t="s">
        <v>3113</v>
      </c>
      <c r="AA64" s="154" t="s">
        <v>3113</v>
      </c>
      <c r="AB64" s="154" t="s">
        <v>3113</v>
      </c>
      <c r="AC64" s="154" t="s">
        <v>3113</v>
      </c>
      <c r="AD64" s="154" t="s">
        <v>3113</v>
      </c>
      <c r="AE64" s="154" t="s">
        <v>3113</v>
      </c>
      <c r="AF64" s="154" t="s">
        <v>3113</v>
      </c>
      <c r="AG64" s="154" t="s">
        <v>3113</v>
      </c>
      <c r="AH64" s="154" t="s">
        <v>3113</v>
      </c>
      <c r="AI64" s="154" t="s">
        <v>3113</v>
      </c>
      <c r="AJ64" s="154" t="s">
        <v>3113</v>
      </c>
      <c r="AK64" s="154" t="s">
        <v>3113</v>
      </c>
      <c r="AL64" s="154" t="s">
        <v>3113</v>
      </c>
    </row>
    <row r="65" spans="1:38" ht="120">
      <c r="A65" s="169">
        <v>58</v>
      </c>
      <c r="B65" s="182" t="s">
        <v>1180</v>
      </c>
      <c r="C65" s="197" t="s">
        <v>4436</v>
      </c>
      <c r="D65" s="179" t="s">
        <v>4437</v>
      </c>
      <c r="E65" s="154" t="s">
        <v>4438</v>
      </c>
      <c r="F65" s="154" t="s">
        <v>1639</v>
      </c>
      <c r="G65" s="183" t="s">
        <v>1642</v>
      </c>
      <c r="H65" s="154" t="s">
        <v>3113</v>
      </c>
      <c r="I65" s="176" t="s">
        <v>4271</v>
      </c>
      <c r="J65" s="176" t="s">
        <v>4439</v>
      </c>
      <c r="K65" s="176" t="s">
        <v>2433</v>
      </c>
      <c r="L65" s="177">
        <v>140960</v>
      </c>
      <c r="M65" s="154">
        <v>1</v>
      </c>
      <c r="N65" s="177">
        <v>172447</v>
      </c>
      <c r="O65" s="176" t="s">
        <v>4440</v>
      </c>
      <c r="P65" s="154" t="s">
        <v>3113</v>
      </c>
      <c r="Q65" s="154" t="s">
        <v>3113</v>
      </c>
      <c r="R65" s="154" t="s">
        <v>3113</v>
      </c>
      <c r="S65" s="154" t="s">
        <v>3113</v>
      </c>
      <c r="T65" s="154" t="s">
        <v>3113</v>
      </c>
      <c r="U65" s="154" t="s">
        <v>3113</v>
      </c>
      <c r="V65" s="154" t="s">
        <v>3113</v>
      </c>
      <c r="W65" s="154" t="s">
        <v>3113</v>
      </c>
      <c r="X65" s="154" t="s">
        <v>3113</v>
      </c>
      <c r="Y65" s="177">
        <v>172447</v>
      </c>
      <c r="Z65" s="154" t="s">
        <v>3113</v>
      </c>
      <c r="AA65" s="154" t="s">
        <v>3113</v>
      </c>
      <c r="AB65" s="154" t="s">
        <v>3113</v>
      </c>
      <c r="AC65" s="154" t="s">
        <v>3113</v>
      </c>
      <c r="AD65" s="154" t="s">
        <v>3113</v>
      </c>
      <c r="AE65" s="177">
        <v>172447</v>
      </c>
      <c r="AF65" s="154" t="s">
        <v>3113</v>
      </c>
      <c r="AG65" s="154" t="s">
        <v>3113</v>
      </c>
      <c r="AH65" s="154" t="s">
        <v>3113</v>
      </c>
      <c r="AI65" s="154" t="s">
        <v>3113</v>
      </c>
      <c r="AJ65" s="154" t="s">
        <v>3113</v>
      </c>
      <c r="AK65" s="154" t="s">
        <v>1141</v>
      </c>
      <c r="AL65" s="154" t="s">
        <v>3113</v>
      </c>
    </row>
    <row r="66" spans="1:38" ht="51">
      <c r="A66" s="169">
        <v>59</v>
      </c>
      <c r="B66" s="182" t="s">
        <v>1180</v>
      </c>
      <c r="C66" s="196" t="s">
        <v>4441</v>
      </c>
      <c r="D66" s="166" t="s">
        <v>4442</v>
      </c>
      <c r="E66" s="154" t="s">
        <v>4347</v>
      </c>
      <c r="F66" s="154" t="s">
        <v>1640</v>
      </c>
      <c r="G66" s="181" t="s">
        <v>1642</v>
      </c>
      <c r="H66" s="154" t="s">
        <v>3113</v>
      </c>
      <c r="I66" s="176" t="s">
        <v>2631</v>
      </c>
      <c r="J66" s="176" t="s">
        <v>4443</v>
      </c>
      <c r="K66" s="176" t="s">
        <v>4301</v>
      </c>
      <c r="L66" s="177">
        <v>139344</v>
      </c>
      <c r="M66" s="154">
        <v>10</v>
      </c>
      <c r="N66" s="177">
        <v>111532.4</v>
      </c>
      <c r="O66" s="176" t="s">
        <v>4444</v>
      </c>
      <c r="P66" s="177">
        <v>192877.12</v>
      </c>
      <c r="Q66" s="176" t="s">
        <v>4445</v>
      </c>
      <c r="R66" s="177">
        <v>124385.1</v>
      </c>
      <c r="S66" s="176" t="s">
        <v>4446</v>
      </c>
      <c r="T66" s="154" t="s">
        <v>3113</v>
      </c>
      <c r="U66" s="154" t="s">
        <v>3113</v>
      </c>
      <c r="V66" s="176" t="s">
        <v>4447</v>
      </c>
      <c r="W66" s="154" t="s">
        <v>3113</v>
      </c>
      <c r="X66" s="154" t="s">
        <v>3113</v>
      </c>
      <c r="Y66" s="177">
        <v>111532.4</v>
      </c>
      <c r="Z66" s="154" t="s">
        <v>3113</v>
      </c>
      <c r="AA66" s="154" t="s">
        <v>3113</v>
      </c>
      <c r="AB66" s="154" t="s">
        <v>3113</v>
      </c>
      <c r="AC66" s="154" t="s">
        <v>3113</v>
      </c>
      <c r="AD66" s="154" t="s">
        <v>3113</v>
      </c>
      <c r="AE66" s="177">
        <v>111532.4</v>
      </c>
      <c r="AF66" s="154" t="s">
        <v>3113</v>
      </c>
      <c r="AG66" s="154" t="s">
        <v>3113</v>
      </c>
      <c r="AH66" s="154" t="s">
        <v>3113</v>
      </c>
      <c r="AI66" s="154" t="s">
        <v>3113</v>
      </c>
      <c r="AJ66" s="154" t="s">
        <v>3113</v>
      </c>
      <c r="AK66" s="154" t="s">
        <v>1141</v>
      </c>
      <c r="AL66" s="154" t="s">
        <v>3113</v>
      </c>
    </row>
    <row r="67" spans="1:38" ht="60">
      <c r="A67" s="169">
        <v>60</v>
      </c>
      <c r="B67" s="176" t="s">
        <v>3482</v>
      </c>
      <c r="C67" s="197" t="s">
        <v>4448</v>
      </c>
      <c r="D67" s="179" t="s">
        <v>4449</v>
      </c>
      <c r="E67" s="154" t="s">
        <v>4450</v>
      </c>
      <c r="F67" s="154" t="s">
        <v>1639</v>
      </c>
      <c r="G67" s="183" t="s">
        <v>3462</v>
      </c>
      <c r="H67" s="154" t="s">
        <v>3113</v>
      </c>
      <c r="I67" s="176" t="s">
        <v>4069</v>
      </c>
      <c r="J67" s="176" t="s">
        <v>4451</v>
      </c>
      <c r="K67" s="176" t="s">
        <v>4452</v>
      </c>
      <c r="L67" s="177">
        <v>5710005</v>
      </c>
      <c r="M67" s="154">
        <v>1</v>
      </c>
      <c r="N67" s="177">
        <v>6949974</v>
      </c>
      <c r="O67" s="176" t="s">
        <v>4453</v>
      </c>
      <c r="P67" s="154" t="s">
        <v>3113</v>
      </c>
      <c r="Q67" s="154" t="s">
        <v>3113</v>
      </c>
      <c r="R67" s="154" t="s">
        <v>3113</v>
      </c>
      <c r="S67" s="154" t="s">
        <v>3113</v>
      </c>
      <c r="T67" s="154" t="s">
        <v>3113</v>
      </c>
      <c r="U67" s="154" t="s">
        <v>3113</v>
      </c>
      <c r="V67" s="176" t="s">
        <v>3996</v>
      </c>
      <c r="W67" s="154" t="s">
        <v>3113</v>
      </c>
      <c r="X67" s="176"/>
      <c r="Y67" s="177">
        <v>1158329</v>
      </c>
      <c r="Z67" s="177">
        <v>1158329</v>
      </c>
      <c r="AA67" s="177">
        <v>1158329</v>
      </c>
      <c r="AB67" s="177">
        <v>1158329</v>
      </c>
      <c r="AC67" s="177">
        <v>1158329</v>
      </c>
      <c r="AD67" s="177">
        <v>1158329</v>
      </c>
      <c r="AE67" s="177">
        <v>6949974</v>
      </c>
      <c r="AF67" s="154" t="s">
        <v>3113</v>
      </c>
      <c r="AG67" s="154" t="s">
        <v>3113</v>
      </c>
      <c r="AH67" s="154" t="s">
        <v>3113</v>
      </c>
      <c r="AI67" s="154" t="s">
        <v>3113</v>
      </c>
      <c r="AJ67" s="154" t="s">
        <v>3113</v>
      </c>
      <c r="AK67" s="154" t="s">
        <v>3113</v>
      </c>
      <c r="AL67" s="154" t="s">
        <v>3113</v>
      </c>
    </row>
    <row r="68" spans="1:38" ht="51">
      <c r="A68" s="169">
        <v>61</v>
      </c>
      <c r="B68" s="182" t="s">
        <v>1180</v>
      </c>
      <c r="C68" s="196" t="s">
        <v>4454</v>
      </c>
      <c r="D68" s="166" t="s">
        <v>5321</v>
      </c>
      <c r="E68" s="154" t="s">
        <v>1800</v>
      </c>
      <c r="F68" s="154" t="s">
        <v>1640</v>
      </c>
      <c r="G68" s="181" t="s">
        <v>1642</v>
      </c>
      <c r="H68" s="176" t="s">
        <v>4455</v>
      </c>
      <c r="I68" s="176" t="s">
        <v>4456</v>
      </c>
      <c r="J68" s="176" t="s">
        <v>4457</v>
      </c>
      <c r="K68" s="176" t="s">
        <v>3287</v>
      </c>
      <c r="L68" s="177">
        <v>575000</v>
      </c>
      <c r="M68" s="154">
        <v>2</v>
      </c>
      <c r="N68" s="177">
        <v>600545</v>
      </c>
      <c r="O68" s="176" t="s">
        <v>4458</v>
      </c>
      <c r="P68" s="177">
        <v>2758.01</v>
      </c>
      <c r="Q68" s="176" t="s">
        <v>4459</v>
      </c>
      <c r="R68" s="177">
        <v>2402.18</v>
      </c>
      <c r="S68" s="176" t="s">
        <v>4460</v>
      </c>
      <c r="T68" s="154" t="s">
        <v>3113</v>
      </c>
      <c r="U68" s="154" t="s">
        <v>3113</v>
      </c>
      <c r="V68" s="176" t="s">
        <v>4051</v>
      </c>
      <c r="W68" s="176"/>
      <c r="X68" s="176"/>
      <c r="Y68" s="177">
        <v>600545</v>
      </c>
      <c r="Z68" s="176"/>
      <c r="AA68" s="176"/>
      <c r="AB68" s="176"/>
      <c r="AC68" s="176"/>
      <c r="AD68" s="176"/>
      <c r="AE68" s="177">
        <v>600545</v>
      </c>
      <c r="AF68" s="154" t="s">
        <v>3113</v>
      </c>
      <c r="AG68" s="154" t="s">
        <v>3113</v>
      </c>
      <c r="AH68" s="154" t="s">
        <v>3113</v>
      </c>
      <c r="AI68" s="154" t="s">
        <v>3113</v>
      </c>
      <c r="AJ68" s="154" t="s">
        <v>3113</v>
      </c>
      <c r="AK68" s="154" t="s">
        <v>1141</v>
      </c>
      <c r="AL68" s="154" t="s">
        <v>3113</v>
      </c>
    </row>
    <row r="69" spans="1:38" ht="321.75">
      <c r="A69" s="169">
        <v>62</v>
      </c>
      <c r="B69" s="182" t="s">
        <v>1180</v>
      </c>
      <c r="C69" s="196" t="s">
        <v>4461</v>
      </c>
      <c r="D69" s="166" t="s">
        <v>3622</v>
      </c>
      <c r="E69" s="154" t="s">
        <v>4321</v>
      </c>
      <c r="F69" s="154" t="s">
        <v>1640</v>
      </c>
      <c r="G69" s="183" t="s">
        <v>4462</v>
      </c>
      <c r="H69" s="154" t="s">
        <v>3113</v>
      </c>
      <c r="I69" s="176" t="s">
        <v>4463</v>
      </c>
      <c r="J69" s="176" t="s">
        <v>4464</v>
      </c>
      <c r="K69" s="176" t="s">
        <v>4324</v>
      </c>
      <c r="L69" s="177">
        <v>235000</v>
      </c>
      <c r="M69" s="154">
        <v>3</v>
      </c>
      <c r="N69" s="177" t="s">
        <v>4465</v>
      </c>
      <c r="O69" s="177" t="s">
        <v>4466</v>
      </c>
      <c r="P69" s="203" t="s">
        <v>4467</v>
      </c>
      <c r="Q69" s="203" t="s">
        <v>4468</v>
      </c>
      <c r="R69" s="203" t="s">
        <v>4469</v>
      </c>
      <c r="S69" s="203" t="s">
        <v>4470</v>
      </c>
      <c r="T69" s="154" t="s">
        <v>3113</v>
      </c>
      <c r="U69" s="154" t="s">
        <v>3113</v>
      </c>
      <c r="V69" s="177" t="s">
        <v>4471</v>
      </c>
      <c r="W69" s="154" t="s">
        <v>3113</v>
      </c>
      <c r="X69" s="154" t="s">
        <v>3113</v>
      </c>
      <c r="Y69" s="177">
        <v>225212</v>
      </c>
      <c r="Z69" s="154" t="s">
        <v>3113</v>
      </c>
      <c r="AA69" s="154" t="s">
        <v>3113</v>
      </c>
      <c r="AB69" s="154" t="s">
        <v>3113</v>
      </c>
      <c r="AC69" s="154" t="s">
        <v>3113</v>
      </c>
      <c r="AD69" s="154" t="s">
        <v>3113</v>
      </c>
      <c r="AE69" s="177">
        <v>225212</v>
      </c>
      <c r="AF69" s="154" t="s">
        <v>3113</v>
      </c>
      <c r="AG69" s="154" t="s">
        <v>3113</v>
      </c>
      <c r="AH69" s="154" t="s">
        <v>4472</v>
      </c>
      <c r="AI69" s="154" t="s">
        <v>4473</v>
      </c>
      <c r="AJ69" s="154" t="s">
        <v>3113</v>
      </c>
      <c r="AK69" s="154" t="s">
        <v>3929</v>
      </c>
      <c r="AL69" s="156">
        <v>21788.22</v>
      </c>
    </row>
    <row r="70" spans="1:38" ht="51">
      <c r="A70" s="169">
        <v>63</v>
      </c>
      <c r="B70" s="182" t="s">
        <v>1180</v>
      </c>
      <c r="C70" s="204" t="s">
        <v>4474</v>
      </c>
      <c r="D70" s="166" t="s">
        <v>4475</v>
      </c>
      <c r="E70" s="154" t="s">
        <v>4476</v>
      </c>
      <c r="F70" s="154" t="s">
        <v>1640</v>
      </c>
      <c r="G70" s="181" t="s">
        <v>3100</v>
      </c>
      <c r="H70" s="154" t="s">
        <v>3113</v>
      </c>
      <c r="I70" s="176" t="s">
        <v>5326</v>
      </c>
      <c r="J70" s="176" t="s">
        <v>4477</v>
      </c>
      <c r="K70" s="176" t="s">
        <v>3287</v>
      </c>
      <c r="L70" s="177">
        <v>28000</v>
      </c>
      <c r="M70" s="154">
        <v>2</v>
      </c>
      <c r="N70" s="177">
        <v>18847.78</v>
      </c>
      <c r="O70" s="176" t="s">
        <v>4478</v>
      </c>
      <c r="P70" s="177">
        <v>22162.52</v>
      </c>
      <c r="Q70" s="176" t="s">
        <v>4479</v>
      </c>
      <c r="R70" s="177">
        <v>18847.78</v>
      </c>
      <c r="S70" s="176" t="s">
        <v>4480</v>
      </c>
      <c r="T70" s="154" t="s">
        <v>3113</v>
      </c>
      <c r="U70" s="154" t="s">
        <v>3113</v>
      </c>
      <c r="V70" s="176" t="s">
        <v>4447</v>
      </c>
      <c r="W70" s="154" t="s">
        <v>3113</v>
      </c>
      <c r="X70" s="154" t="s">
        <v>3113</v>
      </c>
      <c r="Y70" s="177">
        <v>18847.78</v>
      </c>
      <c r="Z70" s="154" t="s">
        <v>3113</v>
      </c>
      <c r="AA70" s="154" t="s">
        <v>3113</v>
      </c>
      <c r="AB70" s="154" t="s">
        <v>3113</v>
      </c>
      <c r="AC70" s="154" t="s">
        <v>3113</v>
      </c>
      <c r="AD70" s="154" t="s">
        <v>3113</v>
      </c>
      <c r="AE70" s="177">
        <v>18847.78</v>
      </c>
      <c r="AF70" s="154" t="s">
        <v>3113</v>
      </c>
      <c r="AG70" s="154" t="s">
        <v>3113</v>
      </c>
      <c r="AH70" s="154" t="s">
        <v>3113</v>
      </c>
      <c r="AI70" s="154" t="s">
        <v>3113</v>
      </c>
      <c r="AJ70" s="154" t="s">
        <v>3113</v>
      </c>
      <c r="AK70" s="154" t="s">
        <v>1141</v>
      </c>
      <c r="AL70" s="154" t="s">
        <v>3113</v>
      </c>
    </row>
    <row r="71" spans="1:38" ht="60">
      <c r="A71" s="169">
        <v>64</v>
      </c>
      <c r="B71" s="182" t="s">
        <v>1180</v>
      </c>
      <c r="C71" s="197" t="s">
        <v>4481</v>
      </c>
      <c r="D71" s="179" t="s">
        <v>4482</v>
      </c>
      <c r="E71" s="154" t="s">
        <v>3064</v>
      </c>
      <c r="F71" s="154" t="s">
        <v>1640</v>
      </c>
      <c r="G71" s="183" t="s">
        <v>1642</v>
      </c>
      <c r="H71" s="176"/>
      <c r="I71" s="176" t="s">
        <v>4483</v>
      </c>
      <c r="J71" s="176"/>
      <c r="K71" s="176" t="s">
        <v>3234</v>
      </c>
      <c r="L71" s="177">
        <v>819672</v>
      </c>
      <c r="M71" s="154">
        <v>2</v>
      </c>
      <c r="N71" s="177" t="s">
        <v>4272</v>
      </c>
      <c r="O71" s="176"/>
      <c r="P71" s="177">
        <v>1513544.2</v>
      </c>
      <c r="Q71" s="176" t="s">
        <v>4484</v>
      </c>
      <c r="R71" s="177">
        <v>915000</v>
      </c>
      <c r="S71" s="176" t="s">
        <v>4485</v>
      </c>
      <c r="T71" s="154" t="s">
        <v>3113</v>
      </c>
      <c r="U71" s="154" t="s">
        <v>3113</v>
      </c>
      <c r="V71" s="177" t="s">
        <v>4272</v>
      </c>
      <c r="W71" s="154" t="s">
        <v>3113</v>
      </c>
      <c r="X71" s="154" t="s">
        <v>3113</v>
      </c>
      <c r="Y71" s="154" t="s">
        <v>3113</v>
      </c>
      <c r="Z71" s="154" t="s">
        <v>3113</v>
      </c>
      <c r="AA71" s="154" t="s">
        <v>3113</v>
      </c>
      <c r="AB71" s="154" t="s">
        <v>3113</v>
      </c>
      <c r="AC71" s="154" t="s">
        <v>3113</v>
      </c>
      <c r="AD71" s="154" t="s">
        <v>3113</v>
      </c>
      <c r="AE71" s="154" t="s">
        <v>3113</v>
      </c>
      <c r="AF71" s="154" t="s">
        <v>3113</v>
      </c>
      <c r="AG71" s="154" t="s">
        <v>3113</v>
      </c>
      <c r="AH71" s="154" t="s">
        <v>3113</v>
      </c>
      <c r="AI71" s="154" t="s">
        <v>3113</v>
      </c>
      <c r="AJ71" s="154" t="s">
        <v>3113</v>
      </c>
      <c r="AK71" s="154" t="s">
        <v>3113</v>
      </c>
      <c r="AL71" s="154" t="s">
        <v>3113</v>
      </c>
    </row>
    <row r="72" spans="1:38" ht="51">
      <c r="A72" s="169">
        <v>65</v>
      </c>
      <c r="B72" s="182" t="s">
        <v>1180</v>
      </c>
      <c r="C72" s="197" t="s">
        <v>4486</v>
      </c>
      <c r="D72" s="179" t="s">
        <v>4487</v>
      </c>
      <c r="E72" s="154" t="s">
        <v>3147</v>
      </c>
      <c r="F72" s="154" t="s">
        <v>1640</v>
      </c>
      <c r="G72" s="183" t="s">
        <v>1642</v>
      </c>
      <c r="H72" s="154" t="s">
        <v>3113</v>
      </c>
      <c r="I72" s="176" t="s">
        <v>2631</v>
      </c>
      <c r="J72" s="176" t="s">
        <v>4488</v>
      </c>
      <c r="K72" s="176" t="s">
        <v>4489</v>
      </c>
      <c r="L72" s="177">
        <v>246721</v>
      </c>
      <c r="M72" s="154">
        <v>1</v>
      </c>
      <c r="N72" s="177">
        <v>289335.2</v>
      </c>
      <c r="O72" s="176" t="s">
        <v>4490</v>
      </c>
      <c r="P72" s="154" t="s">
        <v>3113</v>
      </c>
      <c r="Q72" s="154" t="s">
        <v>3113</v>
      </c>
      <c r="R72" s="154" t="s">
        <v>3113</v>
      </c>
      <c r="S72" s="154" t="s">
        <v>3113</v>
      </c>
      <c r="T72" s="154" t="s">
        <v>3113</v>
      </c>
      <c r="U72" s="154" t="s">
        <v>3113</v>
      </c>
      <c r="V72" s="154" t="s">
        <v>4391</v>
      </c>
      <c r="W72" s="154" t="s">
        <v>3113</v>
      </c>
      <c r="X72" s="154" t="s">
        <v>3113</v>
      </c>
      <c r="Y72" s="177">
        <v>289335.2</v>
      </c>
      <c r="Z72" s="154" t="s">
        <v>3113</v>
      </c>
      <c r="AA72" s="154" t="s">
        <v>3113</v>
      </c>
      <c r="AB72" s="154" t="s">
        <v>3113</v>
      </c>
      <c r="AC72" s="154" t="s">
        <v>3113</v>
      </c>
      <c r="AD72" s="154" t="s">
        <v>3113</v>
      </c>
      <c r="AE72" s="177">
        <v>289335.2</v>
      </c>
      <c r="AF72" s="154" t="s">
        <v>3113</v>
      </c>
      <c r="AG72" s="154" t="s">
        <v>3113</v>
      </c>
      <c r="AH72" s="154" t="s">
        <v>3113</v>
      </c>
      <c r="AI72" s="154" t="s">
        <v>3113</v>
      </c>
      <c r="AJ72" s="154" t="s">
        <v>3113</v>
      </c>
      <c r="AK72" s="154" t="s">
        <v>1141</v>
      </c>
      <c r="AL72" s="154" t="s">
        <v>3113</v>
      </c>
    </row>
    <row r="73" spans="1:38" ht="48">
      <c r="A73" s="169">
        <v>66</v>
      </c>
      <c r="B73" s="176" t="s">
        <v>4491</v>
      </c>
      <c r="C73" s="196" t="s">
        <v>4492</v>
      </c>
      <c r="D73" s="166" t="s">
        <v>4183</v>
      </c>
      <c r="E73" s="154" t="s">
        <v>4184</v>
      </c>
      <c r="F73" s="154" t="s">
        <v>1640</v>
      </c>
      <c r="G73" s="181" t="s">
        <v>1642</v>
      </c>
      <c r="H73" s="176"/>
      <c r="I73" s="176" t="s">
        <v>5391</v>
      </c>
      <c r="J73" s="176" t="s">
        <v>5419</v>
      </c>
      <c r="K73" s="176" t="s">
        <v>2400</v>
      </c>
      <c r="L73" s="177">
        <v>30000</v>
      </c>
      <c r="M73" s="154">
        <v>2</v>
      </c>
      <c r="N73" s="177">
        <v>42900</v>
      </c>
      <c r="O73" s="176" t="s">
        <v>4493</v>
      </c>
      <c r="P73" s="177">
        <v>42900</v>
      </c>
      <c r="Q73" s="176" t="s">
        <v>4494</v>
      </c>
      <c r="R73" s="177">
        <v>25894</v>
      </c>
      <c r="S73" s="176" t="s">
        <v>4495</v>
      </c>
      <c r="T73" s="154" t="s">
        <v>3113</v>
      </c>
      <c r="U73" s="154" t="s">
        <v>3113</v>
      </c>
      <c r="V73" s="176" t="s">
        <v>4336</v>
      </c>
      <c r="W73" s="154" t="s">
        <v>3113</v>
      </c>
      <c r="X73" s="154" t="s">
        <v>3113</v>
      </c>
      <c r="Y73" s="177">
        <v>42900</v>
      </c>
      <c r="Z73" s="154" t="s">
        <v>3113</v>
      </c>
      <c r="AA73" s="154" t="s">
        <v>3113</v>
      </c>
      <c r="AB73" s="154" t="s">
        <v>3113</v>
      </c>
      <c r="AC73" s="154" t="s">
        <v>3113</v>
      </c>
      <c r="AD73" s="154" t="s">
        <v>3113</v>
      </c>
      <c r="AE73" s="177">
        <v>42900</v>
      </c>
      <c r="AF73" s="154" t="s">
        <v>3113</v>
      </c>
      <c r="AG73" s="154" t="s">
        <v>3113</v>
      </c>
      <c r="AH73" s="154" t="s">
        <v>3113</v>
      </c>
      <c r="AI73" s="154" t="s">
        <v>3113</v>
      </c>
      <c r="AJ73" s="154" t="s">
        <v>3113</v>
      </c>
      <c r="AK73" s="154" t="s">
        <v>1141</v>
      </c>
      <c r="AL73" s="154" t="s">
        <v>3113</v>
      </c>
    </row>
    <row r="74" spans="1:38" ht="114.75">
      <c r="A74" s="169">
        <v>67</v>
      </c>
      <c r="B74" s="182" t="s">
        <v>1180</v>
      </c>
      <c r="C74" s="196" t="s">
        <v>4496</v>
      </c>
      <c r="D74" s="166" t="s">
        <v>4497</v>
      </c>
      <c r="E74" s="154" t="s">
        <v>4498</v>
      </c>
      <c r="F74" s="154" t="s">
        <v>1640</v>
      </c>
      <c r="G74" s="181" t="s">
        <v>1642</v>
      </c>
      <c r="H74" s="154" t="s">
        <v>3113</v>
      </c>
      <c r="I74" s="176" t="s">
        <v>5357</v>
      </c>
      <c r="J74" s="176" t="s">
        <v>4499</v>
      </c>
      <c r="K74" s="176" t="s">
        <v>4301</v>
      </c>
      <c r="L74" s="177">
        <v>25500</v>
      </c>
      <c r="M74" s="154">
        <v>7</v>
      </c>
      <c r="N74" s="177" t="s">
        <v>4500</v>
      </c>
      <c r="O74" s="177" t="s">
        <v>4501</v>
      </c>
      <c r="P74" s="176" t="s">
        <v>4502</v>
      </c>
      <c r="Q74" s="176" t="s">
        <v>4503</v>
      </c>
      <c r="R74" s="176" t="s">
        <v>4504</v>
      </c>
      <c r="S74" s="176" t="s">
        <v>4505</v>
      </c>
      <c r="T74" s="154" t="s">
        <v>3113</v>
      </c>
      <c r="U74" s="154" t="s">
        <v>3113</v>
      </c>
      <c r="V74" s="176" t="s">
        <v>4506</v>
      </c>
      <c r="W74" s="154" t="s">
        <v>3113</v>
      </c>
      <c r="X74" s="154" t="s">
        <v>3113</v>
      </c>
      <c r="Y74" s="177">
        <v>21667.2</v>
      </c>
      <c r="Z74" s="154" t="s">
        <v>3113</v>
      </c>
      <c r="AA74" s="154" t="s">
        <v>3113</v>
      </c>
      <c r="AB74" s="154" t="s">
        <v>3113</v>
      </c>
      <c r="AC74" s="154" t="s">
        <v>3113</v>
      </c>
      <c r="AD74" s="154" t="s">
        <v>3113</v>
      </c>
      <c r="AE74" s="177">
        <v>21667.2</v>
      </c>
      <c r="AF74" s="154" t="s">
        <v>3113</v>
      </c>
      <c r="AG74" s="154" t="s">
        <v>3113</v>
      </c>
      <c r="AH74" s="154" t="s">
        <v>3113</v>
      </c>
      <c r="AI74" s="154" t="s">
        <v>3113</v>
      </c>
      <c r="AJ74" s="154" t="s">
        <v>3113</v>
      </c>
      <c r="AK74" s="154" t="s">
        <v>1141</v>
      </c>
      <c r="AL74" s="154" t="s">
        <v>3113</v>
      </c>
    </row>
    <row r="75" spans="1:38" ht="127.5">
      <c r="A75" s="169">
        <v>68</v>
      </c>
      <c r="B75" s="205" t="s">
        <v>3482</v>
      </c>
      <c r="C75" s="196" t="s">
        <v>4507</v>
      </c>
      <c r="D75" s="206" t="s">
        <v>4508</v>
      </c>
      <c r="E75" s="154" t="s">
        <v>4509</v>
      </c>
      <c r="F75" s="154" t="s">
        <v>2472</v>
      </c>
      <c r="G75" s="181" t="s">
        <v>1642</v>
      </c>
      <c r="H75" s="176"/>
      <c r="I75" s="176" t="s">
        <v>4510</v>
      </c>
      <c r="J75" s="176"/>
      <c r="K75" s="176" t="s">
        <v>5380</v>
      </c>
      <c r="L75" s="177">
        <v>266927.96</v>
      </c>
      <c r="M75" s="154">
        <v>15</v>
      </c>
      <c r="N75" s="177" t="s">
        <v>2884</v>
      </c>
      <c r="O75" s="176"/>
      <c r="P75" s="177">
        <v>267949.21</v>
      </c>
      <c r="Q75" s="176" t="s">
        <v>4511</v>
      </c>
      <c r="R75" s="177">
        <v>104619.43</v>
      </c>
      <c r="S75" s="176" t="s">
        <v>4512</v>
      </c>
      <c r="T75" s="176"/>
      <c r="U75" s="176"/>
      <c r="V75" s="177" t="s">
        <v>2884</v>
      </c>
      <c r="W75" s="154" t="s">
        <v>3113</v>
      </c>
      <c r="X75" s="154" t="s">
        <v>3113</v>
      </c>
      <c r="Y75" s="154" t="s">
        <v>3113</v>
      </c>
      <c r="Z75" s="154" t="s">
        <v>3113</v>
      </c>
      <c r="AA75" s="154" t="s">
        <v>3113</v>
      </c>
      <c r="AB75" s="154" t="s">
        <v>3113</v>
      </c>
      <c r="AC75" s="154" t="s">
        <v>3113</v>
      </c>
      <c r="AD75" s="154" t="s">
        <v>3113</v>
      </c>
      <c r="AE75" s="154" t="s">
        <v>3113</v>
      </c>
      <c r="AF75" s="154" t="s">
        <v>3113</v>
      </c>
      <c r="AG75" s="154" t="s">
        <v>3113</v>
      </c>
      <c r="AH75" s="154" t="s">
        <v>3113</v>
      </c>
      <c r="AI75" s="154" t="s">
        <v>3113</v>
      </c>
      <c r="AJ75" s="154" t="s">
        <v>3113</v>
      </c>
      <c r="AK75" s="154" t="s">
        <v>3113</v>
      </c>
      <c r="AL75" s="154" t="s">
        <v>3113</v>
      </c>
    </row>
    <row r="76" spans="1:38" ht="114.75">
      <c r="A76" s="169">
        <v>69</v>
      </c>
      <c r="B76" s="182" t="s">
        <v>1180</v>
      </c>
      <c r="C76" s="196" t="s">
        <v>4513</v>
      </c>
      <c r="D76" s="166" t="s">
        <v>5322</v>
      </c>
      <c r="E76" s="154" t="s">
        <v>4514</v>
      </c>
      <c r="F76" s="154" t="s">
        <v>1639</v>
      </c>
      <c r="G76" s="181" t="s">
        <v>1642</v>
      </c>
      <c r="H76" s="154" t="s">
        <v>3113</v>
      </c>
      <c r="I76" s="176" t="s">
        <v>5326</v>
      </c>
      <c r="J76" s="176" t="s">
        <v>4515</v>
      </c>
      <c r="K76" s="176" t="s">
        <v>2866</v>
      </c>
      <c r="L76" s="177">
        <v>57377</v>
      </c>
      <c r="M76" s="154">
        <v>2</v>
      </c>
      <c r="N76" s="177">
        <v>48800</v>
      </c>
      <c r="O76" s="176" t="s">
        <v>4516</v>
      </c>
      <c r="P76" s="177">
        <v>72000</v>
      </c>
      <c r="Q76" s="176" t="s">
        <v>4517</v>
      </c>
      <c r="R76" s="177">
        <v>48800</v>
      </c>
      <c r="S76" s="176" t="s">
        <v>4518</v>
      </c>
      <c r="T76" s="154" t="s">
        <v>3113</v>
      </c>
      <c r="U76" s="154" t="s">
        <v>3113</v>
      </c>
      <c r="V76" s="176" t="s">
        <v>4483</v>
      </c>
      <c r="W76" s="154" t="s">
        <v>3113</v>
      </c>
      <c r="X76" s="154" t="s">
        <v>3113</v>
      </c>
      <c r="Y76" s="177">
        <v>48800</v>
      </c>
      <c r="Z76" s="154" t="s">
        <v>3113</v>
      </c>
      <c r="AA76" s="154" t="s">
        <v>3113</v>
      </c>
      <c r="AB76" s="154" t="s">
        <v>3113</v>
      </c>
      <c r="AC76" s="154" t="s">
        <v>3113</v>
      </c>
      <c r="AD76" s="154" t="s">
        <v>3113</v>
      </c>
      <c r="AE76" s="177">
        <v>48800</v>
      </c>
      <c r="AF76" s="154" t="s">
        <v>3113</v>
      </c>
      <c r="AG76" s="154" t="s">
        <v>3113</v>
      </c>
      <c r="AH76" s="154" t="s">
        <v>3113</v>
      </c>
      <c r="AI76" s="154" t="s">
        <v>3113</v>
      </c>
      <c r="AJ76" s="154" t="s">
        <v>3113</v>
      </c>
      <c r="AK76" s="154" t="s">
        <v>1141</v>
      </c>
      <c r="AL76" s="154" t="s">
        <v>3113</v>
      </c>
    </row>
    <row r="77" spans="1:38" ht="60">
      <c r="A77" s="169">
        <v>70</v>
      </c>
      <c r="B77" s="182" t="s">
        <v>1180</v>
      </c>
      <c r="C77" s="197" t="s">
        <v>4519</v>
      </c>
      <c r="D77" s="179" t="s">
        <v>4520</v>
      </c>
      <c r="E77" s="154" t="s">
        <v>4521</v>
      </c>
      <c r="F77" s="154" t="s">
        <v>1640</v>
      </c>
      <c r="G77" s="183" t="s">
        <v>1642</v>
      </c>
      <c r="H77" s="176"/>
      <c r="I77" s="176" t="s">
        <v>4472</v>
      </c>
      <c r="J77" s="176"/>
      <c r="K77" s="176" t="s">
        <v>2280</v>
      </c>
      <c r="L77" s="177">
        <v>354754</v>
      </c>
      <c r="M77" s="154">
        <v>2</v>
      </c>
      <c r="N77" s="177" t="s">
        <v>1785</v>
      </c>
      <c r="O77" s="176"/>
      <c r="P77" s="177">
        <v>490049.6</v>
      </c>
      <c r="Q77" s="176" t="s">
        <v>4522</v>
      </c>
      <c r="R77" s="177">
        <v>314540.4</v>
      </c>
      <c r="S77" s="176" t="s">
        <v>4523</v>
      </c>
      <c r="T77" s="154" t="s">
        <v>3113</v>
      </c>
      <c r="U77" s="154" t="s">
        <v>3113</v>
      </c>
      <c r="V77" s="177" t="s">
        <v>1785</v>
      </c>
      <c r="W77" s="176"/>
      <c r="X77" s="176"/>
      <c r="Y77" s="177"/>
      <c r="Z77" s="176"/>
      <c r="AA77" s="176"/>
      <c r="AB77" s="176"/>
      <c r="AC77" s="176"/>
      <c r="AD77" s="176"/>
      <c r="AE77" s="176"/>
      <c r="AF77" s="176"/>
      <c r="AG77" s="176"/>
      <c r="AH77" s="176"/>
      <c r="AI77" s="176"/>
      <c r="AJ77" s="176"/>
      <c r="AK77" s="176"/>
      <c r="AL77" s="176"/>
    </row>
    <row r="78" spans="1:38" ht="120">
      <c r="A78" s="169">
        <v>71</v>
      </c>
      <c r="B78" s="182" t="s">
        <v>1180</v>
      </c>
      <c r="C78" s="197" t="s">
        <v>4524</v>
      </c>
      <c r="D78" s="179" t="s">
        <v>4525</v>
      </c>
      <c r="E78" s="154" t="s">
        <v>4526</v>
      </c>
      <c r="F78" s="154" t="s">
        <v>1639</v>
      </c>
      <c r="G78" s="183" t="s">
        <v>1642</v>
      </c>
      <c r="H78" s="176"/>
      <c r="I78" s="176" t="s">
        <v>4527</v>
      </c>
      <c r="J78" s="176"/>
      <c r="K78" s="176" t="s">
        <v>2400</v>
      </c>
      <c r="L78" s="177">
        <v>27492.05</v>
      </c>
      <c r="M78" s="154"/>
      <c r="N78" s="177" t="s">
        <v>2884</v>
      </c>
      <c r="O78" s="176"/>
      <c r="P78" s="176"/>
      <c r="Q78" s="176"/>
      <c r="R78" s="176"/>
      <c r="S78" s="176"/>
      <c r="T78" s="176"/>
      <c r="U78" s="176"/>
      <c r="V78" s="177" t="s">
        <v>2884</v>
      </c>
      <c r="W78" s="176"/>
      <c r="X78" s="176"/>
      <c r="Y78" s="177"/>
      <c r="Z78" s="176"/>
      <c r="AA78" s="176"/>
      <c r="AB78" s="176"/>
      <c r="AC78" s="176"/>
      <c r="AD78" s="176"/>
      <c r="AE78" s="176"/>
      <c r="AF78" s="176"/>
      <c r="AG78" s="176"/>
      <c r="AH78" s="176"/>
      <c r="AI78" s="176"/>
      <c r="AJ78" s="176"/>
      <c r="AK78" s="176"/>
      <c r="AL78" s="176"/>
    </row>
    <row r="79" spans="1:38" ht="51">
      <c r="A79" s="169">
        <v>72</v>
      </c>
      <c r="B79" s="182" t="s">
        <v>1180</v>
      </c>
      <c r="C79" s="197" t="s">
        <v>4528</v>
      </c>
      <c r="D79" s="179" t="s">
        <v>4529</v>
      </c>
      <c r="E79" s="154" t="s">
        <v>4530</v>
      </c>
      <c r="F79" s="154" t="s">
        <v>1639</v>
      </c>
      <c r="G79" s="183" t="s">
        <v>1642</v>
      </c>
      <c r="H79" s="154" t="s">
        <v>3113</v>
      </c>
      <c r="I79" s="176" t="s">
        <v>4531</v>
      </c>
      <c r="J79" s="176" t="s">
        <v>4532</v>
      </c>
      <c r="K79" s="176" t="s">
        <v>4301</v>
      </c>
      <c r="L79" s="177">
        <v>30000</v>
      </c>
      <c r="M79" s="154">
        <v>1</v>
      </c>
      <c r="N79" s="177">
        <v>31278</v>
      </c>
      <c r="O79" s="176" t="s">
        <v>4533</v>
      </c>
      <c r="P79" s="154" t="s">
        <v>3113</v>
      </c>
      <c r="Q79" s="154" t="s">
        <v>3113</v>
      </c>
      <c r="R79" s="154" t="s">
        <v>3113</v>
      </c>
      <c r="S79" s="154" t="s">
        <v>3113</v>
      </c>
      <c r="T79" s="154" t="s">
        <v>3113</v>
      </c>
      <c r="U79" s="154" t="s">
        <v>3113</v>
      </c>
      <c r="V79" s="176" t="s">
        <v>4534</v>
      </c>
      <c r="W79" s="154" t="s">
        <v>3113</v>
      </c>
      <c r="X79" s="154" t="s">
        <v>3113</v>
      </c>
      <c r="Y79" s="177">
        <v>31278</v>
      </c>
      <c r="Z79" s="154" t="s">
        <v>3113</v>
      </c>
      <c r="AA79" s="154" t="s">
        <v>3113</v>
      </c>
      <c r="AB79" s="154" t="s">
        <v>3113</v>
      </c>
      <c r="AC79" s="154" t="s">
        <v>3113</v>
      </c>
      <c r="AD79" s="154" t="s">
        <v>3113</v>
      </c>
      <c r="AE79" s="177">
        <v>31278</v>
      </c>
      <c r="AF79" s="154" t="s">
        <v>3113</v>
      </c>
      <c r="AG79" s="154" t="s">
        <v>3113</v>
      </c>
      <c r="AH79" s="154" t="s">
        <v>3113</v>
      </c>
      <c r="AI79" s="154" t="s">
        <v>3113</v>
      </c>
      <c r="AJ79" s="154" t="s">
        <v>3113</v>
      </c>
      <c r="AK79" s="154" t="s">
        <v>1141</v>
      </c>
      <c r="AL79" s="154" t="s">
        <v>3113</v>
      </c>
    </row>
    <row r="80" spans="1:38" ht="180">
      <c r="A80" s="169">
        <v>73</v>
      </c>
      <c r="B80" s="182" t="s">
        <v>1180</v>
      </c>
      <c r="C80" s="196" t="s">
        <v>4535</v>
      </c>
      <c r="D80" s="166" t="s">
        <v>4536</v>
      </c>
      <c r="E80" s="154" t="s">
        <v>4537</v>
      </c>
      <c r="F80" s="154" t="s">
        <v>1640</v>
      </c>
      <c r="G80" s="181" t="s">
        <v>1642</v>
      </c>
      <c r="H80" s="154" t="s">
        <v>3113</v>
      </c>
      <c r="I80" s="176" t="s">
        <v>4538</v>
      </c>
      <c r="J80" s="176" t="s">
        <v>4539</v>
      </c>
      <c r="K80" s="176" t="s">
        <v>4540</v>
      </c>
      <c r="L80" s="177">
        <v>27550</v>
      </c>
      <c r="M80" s="154">
        <v>3</v>
      </c>
      <c r="N80" s="177" t="s">
        <v>4541</v>
      </c>
      <c r="O80" s="176" t="s">
        <v>4542</v>
      </c>
      <c r="P80" s="190" t="s">
        <v>4543</v>
      </c>
      <c r="Q80" s="190" t="s">
        <v>4544</v>
      </c>
      <c r="R80" s="190" t="s">
        <v>4543</v>
      </c>
      <c r="S80" s="190" t="s">
        <v>4544</v>
      </c>
      <c r="T80" s="154" t="s">
        <v>3113</v>
      </c>
      <c r="U80" s="154" t="s">
        <v>3113</v>
      </c>
      <c r="V80" s="176" t="s">
        <v>4545</v>
      </c>
      <c r="W80" s="154" t="s">
        <v>3113</v>
      </c>
      <c r="X80" s="154" t="s">
        <v>3113</v>
      </c>
      <c r="Y80" s="177">
        <v>26399.61</v>
      </c>
      <c r="Z80" s="154" t="s">
        <v>3113</v>
      </c>
      <c r="AA80" s="154" t="s">
        <v>3113</v>
      </c>
      <c r="AB80" s="154" t="s">
        <v>3113</v>
      </c>
      <c r="AC80" s="154" t="s">
        <v>3113</v>
      </c>
      <c r="AD80" s="154" t="s">
        <v>3113</v>
      </c>
      <c r="AE80" s="177">
        <v>26399.61</v>
      </c>
      <c r="AF80" s="154" t="s">
        <v>3113</v>
      </c>
      <c r="AG80" s="154" t="s">
        <v>3113</v>
      </c>
      <c r="AH80" s="154" t="s">
        <v>3113</v>
      </c>
      <c r="AI80" s="154" t="s">
        <v>3113</v>
      </c>
      <c r="AJ80" s="154" t="s">
        <v>3113</v>
      </c>
      <c r="AK80" s="154" t="s">
        <v>1141</v>
      </c>
      <c r="AL80" s="154" t="s">
        <v>3113</v>
      </c>
    </row>
    <row r="81" spans="1:38" ht="51">
      <c r="A81" s="169">
        <v>74</v>
      </c>
      <c r="B81" s="182" t="s">
        <v>1180</v>
      </c>
      <c r="C81" s="197" t="s">
        <v>4546</v>
      </c>
      <c r="D81" s="179" t="s">
        <v>4547</v>
      </c>
      <c r="E81" s="154" t="s">
        <v>4548</v>
      </c>
      <c r="F81" s="154" t="s">
        <v>1640</v>
      </c>
      <c r="G81" s="183" t="s">
        <v>1642</v>
      </c>
      <c r="H81" s="176"/>
      <c r="I81" s="176"/>
      <c r="J81" s="176"/>
      <c r="K81" s="176" t="s">
        <v>4549</v>
      </c>
      <c r="L81" s="177">
        <v>33500</v>
      </c>
      <c r="M81" s="154"/>
      <c r="N81" s="177" t="s">
        <v>4298</v>
      </c>
      <c r="O81" s="176"/>
      <c r="P81" s="176"/>
      <c r="Q81" s="176"/>
      <c r="R81" s="176"/>
      <c r="S81" s="176"/>
      <c r="T81" s="176"/>
      <c r="U81" s="176"/>
      <c r="V81" s="176" t="s">
        <v>4298</v>
      </c>
      <c r="W81" s="176"/>
      <c r="X81" s="176"/>
      <c r="Y81" s="177"/>
      <c r="Z81" s="176"/>
      <c r="AA81" s="176"/>
      <c r="AB81" s="176"/>
      <c r="AC81" s="176"/>
      <c r="AD81" s="176"/>
      <c r="AE81" s="176"/>
      <c r="AF81" s="176"/>
      <c r="AG81" s="176"/>
      <c r="AH81" s="176"/>
      <c r="AI81" s="176"/>
      <c r="AJ81" s="176"/>
      <c r="AK81" s="176"/>
      <c r="AL81" s="176"/>
    </row>
    <row r="82" spans="1:38" ht="51">
      <c r="A82" s="169">
        <v>75</v>
      </c>
      <c r="B82" s="182" t="s">
        <v>1180</v>
      </c>
      <c r="C82" s="197" t="s">
        <v>4550</v>
      </c>
      <c r="D82" s="179" t="s">
        <v>4551</v>
      </c>
      <c r="E82" s="154" t="s">
        <v>4548</v>
      </c>
      <c r="F82" s="154" t="s">
        <v>1640</v>
      </c>
      <c r="G82" s="183" t="s">
        <v>1642</v>
      </c>
      <c r="H82" s="176"/>
      <c r="I82" s="176"/>
      <c r="J82" s="176"/>
      <c r="K82" s="176" t="s">
        <v>4549</v>
      </c>
      <c r="L82" s="177">
        <v>25300</v>
      </c>
      <c r="M82" s="154"/>
      <c r="N82" s="177" t="s">
        <v>4298</v>
      </c>
      <c r="O82" s="176"/>
      <c r="P82" s="176"/>
      <c r="Q82" s="176"/>
      <c r="R82" s="176"/>
      <c r="S82" s="176"/>
      <c r="T82" s="176"/>
      <c r="U82" s="176"/>
      <c r="V82" s="176" t="s">
        <v>4298</v>
      </c>
      <c r="W82" s="176"/>
      <c r="X82" s="176"/>
      <c r="Y82" s="177"/>
      <c r="Z82" s="176"/>
      <c r="AA82" s="176"/>
      <c r="AB82" s="176"/>
      <c r="AC82" s="176"/>
      <c r="AD82" s="176"/>
      <c r="AE82" s="176"/>
      <c r="AF82" s="176"/>
      <c r="AG82" s="176"/>
      <c r="AH82" s="176"/>
      <c r="AI82" s="176"/>
      <c r="AJ82" s="176"/>
      <c r="AK82" s="176"/>
      <c r="AL82" s="176"/>
    </row>
    <row r="83" spans="1:38" ht="72">
      <c r="A83" s="169">
        <v>76</v>
      </c>
      <c r="B83" s="182" t="s">
        <v>1180</v>
      </c>
      <c r="C83" s="197" t="s">
        <v>4552</v>
      </c>
      <c r="D83" s="179" t="s">
        <v>4553</v>
      </c>
      <c r="E83" s="154" t="s">
        <v>4554</v>
      </c>
      <c r="F83" s="154" t="s">
        <v>1640</v>
      </c>
      <c r="G83" s="183" t="s">
        <v>1642</v>
      </c>
      <c r="H83" s="154" t="s">
        <v>3113</v>
      </c>
      <c r="I83" s="176" t="s">
        <v>4555</v>
      </c>
      <c r="J83" s="176" t="s">
        <v>4556</v>
      </c>
      <c r="K83" s="176" t="s">
        <v>2311</v>
      </c>
      <c r="L83" s="177">
        <v>51583</v>
      </c>
      <c r="M83" s="154">
        <v>1</v>
      </c>
      <c r="N83" s="177">
        <v>44284.83</v>
      </c>
      <c r="O83" s="176" t="s">
        <v>4557</v>
      </c>
      <c r="P83" s="154" t="s">
        <v>3113</v>
      </c>
      <c r="Q83" s="154" t="s">
        <v>3113</v>
      </c>
      <c r="R83" s="154" t="s">
        <v>3113</v>
      </c>
      <c r="S83" s="154" t="s">
        <v>3113</v>
      </c>
      <c r="T83" s="154" t="s">
        <v>3113</v>
      </c>
      <c r="U83" s="154" t="s">
        <v>3113</v>
      </c>
      <c r="V83" s="176" t="s">
        <v>4336</v>
      </c>
      <c r="W83" s="154" t="s">
        <v>3113</v>
      </c>
      <c r="X83" s="154" t="s">
        <v>3113</v>
      </c>
      <c r="Y83" s="177">
        <v>44284.83</v>
      </c>
      <c r="Z83" s="154" t="s">
        <v>3113</v>
      </c>
      <c r="AA83" s="154" t="s">
        <v>3113</v>
      </c>
      <c r="AB83" s="154" t="s">
        <v>3113</v>
      </c>
      <c r="AC83" s="154" t="s">
        <v>3113</v>
      </c>
      <c r="AD83" s="154" t="s">
        <v>3113</v>
      </c>
      <c r="AE83" s="177">
        <v>44284.83</v>
      </c>
      <c r="AF83" s="154" t="s">
        <v>3113</v>
      </c>
      <c r="AG83" s="154" t="s">
        <v>3113</v>
      </c>
      <c r="AH83" s="154"/>
      <c r="AI83" s="154"/>
      <c r="AJ83" s="154"/>
      <c r="AK83" s="154"/>
      <c r="AL83" s="154"/>
    </row>
    <row r="84" spans="1:38" ht="166.5">
      <c r="A84" s="169">
        <v>77</v>
      </c>
      <c r="B84" s="182" t="s">
        <v>1180</v>
      </c>
      <c r="C84" s="197" t="s">
        <v>4558</v>
      </c>
      <c r="D84" s="179" t="s">
        <v>5323</v>
      </c>
      <c r="E84" s="154" t="s">
        <v>1718</v>
      </c>
      <c r="F84" s="154" t="s">
        <v>1640</v>
      </c>
      <c r="G84" s="183" t="s">
        <v>3462</v>
      </c>
      <c r="H84" s="154" t="s">
        <v>3113</v>
      </c>
      <c r="I84" s="176" t="s">
        <v>5423</v>
      </c>
      <c r="J84" s="176" t="s">
        <v>4559</v>
      </c>
      <c r="K84" s="176" t="s">
        <v>4560</v>
      </c>
      <c r="L84" s="177">
        <v>77254</v>
      </c>
      <c r="M84" s="154">
        <v>1</v>
      </c>
      <c r="N84" s="177">
        <v>93330</v>
      </c>
      <c r="O84" s="176" t="s">
        <v>4561</v>
      </c>
      <c r="P84" s="154" t="s">
        <v>3113</v>
      </c>
      <c r="Q84" s="154" t="s">
        <v>3113</v>
      </c>
      <c r="R84" s="154" t="s">
        <v>3113</v>
      </c>
      <c r="S84" s="154" t="s">
        <v>3113</v>
      </c>
      <c r="T84" s="154" t="s">
        <v>3113</v>
      </c>
      <c r="U84" s="154" t="s">
        <v>3113</v>
      </c>
      <c r="V84" s="176" t="s">
        <v>4562</v>
      </c>
      <c r="W84" s="154" t="s">
        <v>3113</v>
      </c>
      <c r="X84" s="154" t="s">
        <v>3113</v>
      </c>
      <c r="Y84" s="177">
        <v>93330</v>
      </c>
      <c r="Z84" s="154" t="s">
        <v>3113</v>
      </c>
      <c r="AA84" s="154" t="s">
        <v>3113</v>
      </c>
      <c r="AB84" s="154" t="s">
        <v>3113</v>
      </c>
      <c r="AC84" s="154" t="s">
        <v>3113</v>
      </c>
      <c r="AD84" s="154" t="s">
        <v>3113</v>
      </c>
      <c r="AE84" s="177">
        <v>93330</v>
      </c>
      <c r="AF84" s="154" t="s">
        <v>3113</v>
      </c>
      <c r="AG84" s="154" t="s">
        <v>3113</v>
      </c>
      <c r="AH84" s="154" t="s">
        <v>3113</v>
      </c>
      <c r="AI84" s="154" t="s">
        <v>3113</v>
      </c>
      <c r="AJ84" s="154" t="s">
        <v>3113</v>
      </c>
      <c r="AK84" s="154" t="s">
        <v>1141</v>
      </c>
      <c r="AL84" s="154" t="s">
        <v>3113</v>
      </c>
    </row>
    <row r="85" spans="1:38" ht="60">
      <c r="A85" s="169">
        <v>78</v>
      </c>
      <c r="B85" s="182" t="s">
        <v>3482</v>
      </c>
      <c r="C85" s="197" t="s">
        <v>4563</v>
      </c>
      <c r="D85" s="179" t="s">
        <v>4564</v>
      </c>
      <c r="E85" s="154" t="s">
        <v>3119</v>
      </c>
      <c r="F85" s="154" t="s">
        <v>1639</v>
      </c>
      <c r="G85" s="183" t="s">
        <v>3462</v>
      </c>
      <c r="H85" s="154" t="s">
        <v>3113</v>
      </c>
      <c r="I85" s="176" t="s">
        <v>4538</v>
      </c>
      <c r="J85" s="176" t="s">
        <v>4565</v>
      </c>
      <c r="K85" s="176" t="s">
        <v>4566</v>
      </c>
      <c r="L85" s="177">
        <v>3278688.52</v>
      </c>
      <c r="M85" s="154">
        <v>1</v>
      </c>
      <c r="N85" s="177">
        <v>2992577.04</v>
      </c>
      <c r="O85" s="176" t="s">
        <v>4567</v>
      </c>
      <c r="P85" s="154" t="s">
        <v>3113</v>
      </c>
      <c r="Q85" s="154" t="s">
        <v>3113</v>
      </c>
      <c r="R85" s="154" t="s">
        <v>3113</v>
      </c>
      <c r="S85" s="154" t="s">
        <v>3113</v>
      </c>
      <c r="T85" s="154" t="s">
        <v>3113</v>
      </c>
      <c r="U85" s="154" t="s">
        <v>3113</v>
      </c>
      <c r="V85" s="176" t="s">
        <v>4568</v>
      </c>
      <c r="W85" s="154" t="s">
        <v>3113</v>
      </c>
      <c r="X85" s="154" t="s">
        <v>3113</v>
      </c>
      <c r="Y85" s="177">
        <v>748144.26</v>
      </c>
      <c r="Z85" s="177">
        <v>2244432.78</v>
      </c>
      <c r="AA85" s="154" t="s">
        <v>3113</v>
      </c>
      <c r="AB85" s="154" t="s">
        <v>3113</v>
      </c>
      <c r="AC85" s="154" t="s">
        <v>3113</v>
      </c>
      <c r="AD85" s="154" t="s">
        <v>3113</v>
      </c>
      <c r="AE85" s="177" t="s">
        <v>4569</v>
      </c>
      <c r="AF85" s="154" t="s">
        <v>3113</v>
      </c>
      <c r="AG85" s="154" t="s">
        <v>3113</v>
      </c>
      <c r="AH85" s="154" t="s">
        <v>3113</v>
      </c>
      <c r="AI85" s="154" t="s">
        <v>3113</v>
      </c>
      <c r="AJ85" s="154" t="s">
        <v>3113</v>
      </c>
      <c r="AK85" s="176"/>
      <c r="AL85" s="176"/>
    </row>
    <row r="86" spans="1:38" ht="153">
      <c r="A86" s="169">
        <v>79</v>
      </c>
      <c r="B86" s="182" t="s">
        <v>1180</v>
      </c>
      <c r="C86" s="196" t="s">
        <v>4570</v>
      </c>
      <c r="D86" s="166" t="s">
        <v>4571</v>
      </c>
      <c r="E86" s="154" t="s">
        <v>4572</v>
      </c>
      <c r="F86" s="154" t="s">
        <v>1640</v>
      </c>
      <c r="G86" s="181" t="s">
        <v>1642</v>
      </c>
      <c r="H86" s="154" t="s">
        <v>3113</v>
      </c>
      <c r="I86" s="176" t="s">
        <v>4472</v>
      </c>
      <c r="J86" s="176" t="s">
        <v>4573</v>
      </c>
      <c r="K86" s="195" t="s">
        <v>4574</v>
      </c>
      <c r="L86" s="177">
        <v>104000</v>
      </c>
      <c r="M86" s="154">
        <v>16</v>
      </c>
      <c r="N86" s="177" t="s">
        <v>4575</v>
      </c>
      <c r="O86" s="176" t="s">
        <v>4576</v>
      </c>
      <c r="P86" s="176" t="s">
        <v>4577</v>
      </c>
      <c r="Q86" s="176" t="s">
        <v>4578</v>
      </c>
      <c r="R86" s="176" t="s">
        <v>4579</v>
      </c>
      <c r="S86" s="176" t="s">
        <v>4580</v>
      </c>
      <c r="T86" s="154" t="s">
        <v>4581</v>
      </c>
      <c r="U86" s="154" t="s">
        <v>3113</v>
      </c>
      <c r="V86" s="176" t="s">
        <v>4582</v>
      </c>
      <c r="W86" s="154" t="s">
        <v>3113</v>
      </c>
      <c r="X86" s="154" t="s">
        <v>3113</v>
      </c>
      <c r="Y86" s="177">
        <v>78660.59</v>
      </c>
      <c r="Z86" s="154" t="s">
        <v>3113</v>
      </c>
      <c r="AA86" s="154" t="s">
        <v>3113</v>
      </c>
      <c r="AB86" s="154" t="s">
        <v>3113</v>
      </c>
      <c r="AC86" s="154" t="s">
        <v>3113</v>
      </c>
      <c r="AD86" s="154" t="s">
        <v>3113</v>
      </c>
      <c r="AE86" s="177">
        <v>78660.59</v>
      </c>
      <c r="AF86" s="154" t="s">
        <v>3113</v>
      </c>
      <c r="AG86" s="154" t="s">
        <v>3113</v>
      </c>
      <c r="AH86" s="154" t="s">
        <v>3113</v>
      </c>
      <c r="AI86" s="154" t="s">
        <v>3113</v>
      </c>
      <c r="AJ86" s="154" t="s">
        <v>3113</v>
      </c>
      <c r="AK86" s="154" t="s">
        <v>1141</v>
      </c>
      <c r="AL86" s="154" t="s">
        <v>3113</v>
      </c>
    </row>
    <row r="87" spans="1:38" ht="178.5">
      <c r="A87" s="169">
        <v>80</v>
      </c>
      <c r="B87" s="182" t="s">
        <v>1180</v>
      </c>
      <c r="C87" s="196" t="s">
        <v>4583</v>
      </c>
      <c r="D87" s="166" t="s">
        <v>4584</v>
      </c>
      <c r="E87" s="154" t="s">
        <v>4321</v>
      </c>
      <c r="F87" s="154" t="s">
        <v>1640</v>
      </c>
      <c r="G87" s="181" t="s">
        <v>1642</v>
      </c>
      <c r="H87" s="154" t="s">
        <v>3113</v>
      </c>
      <c r="I87" s="176" t="s">
        <v>4172</v>
      </c>
      <c r="J87" s="176" t="s">
        <v>4585</v>
      </c>
      <c r="K87" s="176" t="s">
        <v>4586</v>
      </c>
      <c r="L87" s="177">
        <v>250000</v>
      </c>
      <c r="M87" s="154">
        <v>2</v>
      </c>
      <c r="N87" s="177" t="s">
        <v>4587</v>
      </c>
      <c r="O87" s="177" t="s">
        <v>4588</v>
      </c>
      <c r="P87" s="176" t="s">
        <v>4589</v>
      </c>
      <c r="Q87" s="176" t="s">
        <v>4590</v>
      </c>
      <c r="R87" s="176" t="s">
        <v>4591</v>
      </c>
      <c r="S87" s="176" t="s">
        <v>4592</v>
      </c>
      <c r="T87" s="154" t="s">
        <v>3113</v>
      </c>
      <c r="U87" s="154" t="s">
        <v>3113</v>
      </c>
      <c r="V87" s="177" t="s">
        <v>4593</v>
      </c>
      <c r="W87" s="154" t="s">
        <v>3113</v>
      </c>
      <c r="X87" s="154" t="s">
        <v>3113</v>
      </c>
      <c r="Y87" s="177">
        <v>252419.22</v>
      </c>
      <c r="Z87" s="154" t="s">
        <v>3113</v>
      </c>
      <c r="AA87" s="154" t="s">
        <v>3113</v>
      </c>
      <c r="AB87" s="154" t="s">
        <v>3113</v>
      </c>
      <c r="AC87" s="154" t="s">
        <v>3113</v>
      </c>
      <c r="AD87" s="154" t="s">
        <v>3113</v>
      </c>
      <c r="AE87" s="177">
        <v>252419.22</v>
      </c>
      <c r="AF87" s="154" t="s">
        <v>3113</v>
      </c>
      <c r="AG87" s="154" t="s">
        <v>3113</v>
      </c>
      <c r="AH87" s="154" t="s">
        <v>3113</v>
      </c>
      <c r="AI87" s="154" t="s">
        <v>3113</v>
      </c>
      <c r="AJ87" s="154" t="s">
        <v>3113</v>
      </c>
      <c r="AK87" s="154" t="s">
        <v>3929</v>
      </c>
      <c r="AL87" s="154">
        <v>235.38</v>
      </c>
    </row>
    <row r="88" spans="1:38" ht="51">
      <c r="A88" s="169">
        <v>81</v>
      </c>
      <c r="B88" s="182" t="s">
        <v>1180</v>
      </c>
      <c r="C88" s="197" t="s">
        <v>4594</v>
      </c>
      <c r="D88" s="179" t="s">
        <v>4595</v>
      </c>
      <c r="E88" s="154" t="s">
        <v>4596</v>
      </c>
      <c r="F88" s="154" t="s">
        <v>2472</v>
      </c>
      <c r="G88" s="183" t="s">
        <v>1642</v>
      </c>
      <c r="H88" s="154" t="s">
        <v>3113</v>
      </c>
      <c r="I88" s="176" t="s">
        <v>4431</v>
      </c>
      <c r="J88" s="176" t="s">
        <v>4597</v>
      </c>
      <c r="K88" s="176" t="s">
        <v>4598</v>
      </c>
      <c r="L88" s="177">
        <v>35429.62</v>
      </c>
      <c r="M88" s="154">
        <v>1</v>
      </c>
      <c r="N88" s="177">
        <v>35564.55</v>
      </c>
      <c r="O88" s="176" t="s">
        <v>4599</v>
      </c>
      <c r="P88" s="154" t="s">
        <v>3113</v>
      </c>
      <c r="Q88" s="154" t="s">
        <v>3113</v>
      </c>
      <c r="R88" s="154" t="s">
        <v>3113</v>
      </c>
      <c r="S88" s="154" t="s">
        <v>3113</v>
      </c>
      <c r="T88" s="154" t="s">
        <v>3113</v>
      </c>
      <c r="U88" s="154" t="s">
        <v>3113</v>
      </c>
      <c r="V88" s="176" t="s">
        <v>5350</v>
      </c>
      <c r="W88" s="154" t="s">
        <v>3113</v>
      </c>
      <c r="X88" s="154" t="s">
        <v>3113</v>
      </c>
      <c r="Y88" s="177">
        <v>35564.55</v>
      </c>
      <c r="Z88" s="154" t="s">
        <v>3113</v>
      </c>
      <c r="AA88" s="154" t="s">
        <v>3113</v>
      </c>
      <c r="AB88" s="154" t="s">
        <v>3113</v>
      </c>
      <c r="AC88" s="154" t="s">
        <v>3113</v>
      </c>
      <c r="AD88" s="154" t="s">
        <v>3113</v>
      </c>
      <c r="AE88" s="177">
        <v>35564.55</v>
      </c>
      <c r="AF88" s="154" t="s">
        <v>3113</v>
      </c>
      <c r="AG88" s="154" t="s">
        <v>3113</v>
      </c>
      <c r="AH88" s="154" t="s">
        <v>3113</v>
      </c>
      <c r="AI88" s="154" t="s">
        <v>3113</v>
      </c>
      <c r="AJ88" s="154" t="s">
        <v>3113</v>
      </c>
      <c r="AK88" s="154" t="s">
        <v>1141</v>
      </c>
      <c r="AL88" s="154" t="s">
        <v>3113</v>
      </c>
    </row>
    <row r="89" spans="1:38" ht="51">
      <c r="A89" s="169">
        <v>82</v>
      </c>
      <c r="B89" s="182" t="s">
        <v>1180</v>
      </c>
      <c r="C89" s="197" t="s">
        <v>4600</v>
      </c>
      <c r="D89" s="179" t="s">
        <v>4601</v>
      </c>
      <c r="E89" s="154" t="s">
        <v>2318</v>
      </c>
      <c r="F89" s="154" t="s">
        <v>1640</v>
      </c>
      <c r="G89" s="183" t="s">
        <v>1642</v>
      </c>
      <c r="H89" s="176"/>
      <c r="I89" s="176" t="s">
        <v>4602</v>
      </c>
      <c r="J89" s="176"/>
      <c r="K89" s="176" t="s">
        <v>4324</v>
      </c>
      <c r="L89" s="177">
        <v>295081.97</v>
      </c>
      <c r="M89" s="154">
        <v>1</v>
      </c>
      <c r="N89" s="177" t="s">
        <v>1785</v>
      </c>
      <c r="O89" s="154" t="s">
        <v>3113</v>
      </c>
      <c r="P89" s="154" t="s">
        <v>3113</v>
      </c>
      <c r="Q89" s="154" t="s">
        <v>3113</v>
      </c>
      <c r="R89" s="154" t="s">
        <v>3113</v>
      </c>
      <c r="S89" s="154" t="s">
        <v>3113</v>
      </c>
      <c r="T89" s="154" t="s">
        <v>3113</v>
      </c>
      <c r="U89" s="154" t="s">
        <v>3113</v>
      </c>
      <c r="V89" s="177" t="s">
        <v>1785</v>
      </c>
      <c r="W89" s="154" t="s">
        <v>3113</v>
      </c>
      <c r="X89" s="154" t="s">
        <v>3113</v>
      </c>
      <c r="Y89" s="154" t="s">
        <v>3113</v>
      </c>
      <c r="Z89" s="154" t="s">
        <v>3113</v>
      </c>
      <c r="AA89" s="154" t="s">
        <v>3113</v>
      </c>
      <c r="AB89" s="154" t="s">
        <v>3113</v>
      </c>
      <c r="AC89" s="154" t="s">
        <v>3113</v>
      </c>
      <c r="AD89" s="154" t="s">
        <v>3113</v>
      </c>
      <c r="AE89" s="154" t="s">
        <v>3113</v>
      </c>
      <c r="AF89" s="154" t="s">
        <v>3113</v>
      </c>
      <c r="AG89" s="154" t="s">
        <v>3113</v>
      </c>
      <c r="AH89" s="154" t="s">
        <v>3113</v>
      </c>
      <c r="AI89" s="154" t="s">
        <v>3113</v>
      </c>
      <c r="AJ89" s="154" t="s">
        <v>3113</v>
      </c>
      <c r="AK89" s="154" t="s">
        <v>3113</v>
      </c>
      <c r="AL89" s="154" t="s">
        <v>3113</v>
      </c>
    </row>
    <row r="90" spans="1:38" ht="60">
      <c r="A90" s="169">
        <v>83</v>
      </c>
      <c r="B90" s="182" t="s">
        <v>1180</v>
      </c>
      <c r="C90" s="197" t="s">
        <v>4603</v>
      </c>
      <c r="D90" s="166" t="s">
        <v>4604</v>
      </c>
      <c r="E90" s="154" t="s">
        <v>3059</v>
      </c>
      <c r="F90" s="154" t="s">
        <v>1640</v>
      </c>
      <c r="G90" s="181" t="s">
        <v>1642</v>
      </c>
      <c r="H90" s="176"/>
      <c r="I90" s="176" t="s">
        <v>4605</v>
      </c>
      <c r="J90" s="176"/>
      <c r="K90" s="176" t="s">
        <v>4549</v>
      </c>
      <c r="L90" s="177">
        <v>819672.13</v>
      </c>
      <c r="M90" s="154">
        <v>2</v>
      </c>
      <c r="N90" s="177" t="s">
        <v>1785</v>
      </c>
      <c r="O90" s="154" t="s">
        <v>3113</v>
      </c>
      <c r="P90" s="156">
        <v>984540</v>
      </c>
      <c r="Q90" s="154" t="s">
        <v>4606</v>
      </c>
      <c r="R90" s="156">
        <v>980000</v>
      </c>
      <c r="S90" s="154" t="s">
        <v>4607</v>
      </c>
      <c r="T90" s="154" t="s">
        <v>3113</v>
      </c>
      <c r="U90" s="154" t="s">
        <v>3113</v>
      </c>
      <c r="V90" s="177" t="s">
        <v>1785</v>
      </c>
      <c r="W90" s="154" t="s">
        <v>3113</v>
      </c>
      <c r="X90" s="154" t="s">
        <v>3113</v>
      </c>
      <c r="Y90" s="154" t="s">
        <v>3113</v>
      </c>
      <c r="Z90" s="154" t="s">
        <v>3113</v>
      </c>
      <c r="AA90" s="154" t="s">
        <v>3113</v>
      </c>
      <c r="AB90" s="154" t="s">
        <v>3113</v>
      </c>
      <c r="AC90" s="154" t="s">
        <v>3113</v>
      </c>
      <c r="AD90" s="154" t="s">
        <v>3113</v>
      </c>
      <c r="AE90" s="154" t="s">
        <v>3113</v>
      </c>
      <c r="AF90" s="154" t="s">
        <v>3113</v>
      </c>
      <c r="AG90" s="154" t="s">
        <v>3113</v>
      </c>
      <c r="AH90" s="154" t="s">
        <v>3113</v>
      </c>
      <c r="AI90" s="154" t="s">
        <v>3113</v>
      </c>
      <c r="AJ90" s="154" t="s">
        <v>3113</v>
      </c>
      <c r="AK90" s="154" t="s">
        <v>3113</v>
      </c>
      <c r="AL90" s="154" t="s">
        <v>3113</v>
      </c>
    </row>
    <row r="91" spans="1:38" ht="51">
      <c r="A91" s="169">
        <v>84</v>
      </c>
      <c r="B91" s="182" t="s">
        <v>3482</v>
      </c>
      <c r="C91" s="197" t="s">
        <v>4608</v>
      </c>
      <c r="D91" s="179" t="s">
        <v>4609</v>
      </c>
      <c r="E91" s="154" t="s">
        <v>4333</v>
      </c>
      <c r="F91" s="154" t="s">
        <v>1639</v>
      </c>
      <c r="G91" s="183" t="s">
        <v>3462</v>
      </c>
      <c r="H91" s="154" t="s">
        <v>3113</v>
      </c>
      <c r="I91" s="176" t="s">
        <v>4172</v>
      </c>
      <c r="J91" s="176" t="s">
        <v>4610</v>
      </c>
      <c r="K91" s="176" t="s">
        <v>4566</v>
      </c>
      <c r="L91" s="177">
        <v>36000</v>
      </c>
      <c r="M91" s="154">
        <v>1</v>
      </c>
      <c r="N91" s="177">
        <v>40922</v>
      </c>
      <c r="O91" s="176" t="s">
        <v>4611</v>
      </c>
      <c r="P91" s="154" t="s">
        <v>3113</v>
      </c>
      <c r="Q91" s="154" t="s">
        <v>3113</v>
      </c>
      <c r="R91" s="154" t="s">
        <v>3113</v>
      </c>
      <c r="S91" s="154" t="s">
        <v>3113</v>
      </c>
      <c r="T91" s="154" t="s">
        <v>3113</v>
      </c>
      <c r="U91" s="154" t="s">
        <v>3113</v>
      </c>
      <c r="V91" s="176" t="s">
        <v>3939</v>
      </c>
      <c r="W91" s="154" t="s">
        <v>3113</v>
      </c>
      <c r="X91" s="154" t="s">
        <v>3113</v>
      </c>
      <c r="Y91" s="177">
        <v>23986.95</v>
      </c>
      <c r="Z91" s="156">
        <v>16935.05</v>
      </c>
      <c r="AA91" s="154" t="s">
        <v>3113</v>
      </c>
      <c r="AB91" s="154" t="s">
        <v>3113</v>
      </c>
      <c r="AC91" s="154" t="s">
        <v>3113</v>
      </c>
      <c r="AD91" s="154" t="s">
        <v>3113</v>
      </c>
      <c r="AE91" s="177">
        <v>40922</v>
      </c>
      <c r="AF91" s="154" t="s">
        <v>3113</v>
      </c>
      <c r="AG91" s="154" t="s">
        <v>3113</v>
      </c>
      <c r="AH91" s="154" t="s">
        <v>3113</v>
      </c>
      <c r="AI91" s="154" t="s">
        <v>3113</v>
      </c>
      <c r="AJ91" s="154" t="s">
        <v>3113</v>
      </c>
      <c r="AK91" s="154" t="s">
        <v>3113</v>
      </c>
      <c r="AL91" s="154" t="s">
        <v>3113</v>
      </c>
    </row>
    <row r="92" spans="1:38" ht="38.25">
      <c r="A92" s="169">
        <v>85</v>
      </c>
      <c r="B92" s="182" t="s">
        <v>1180</v>
      </c>
      <c r="C92" s="197" t="s">
        <v>4612</v>
      </c>
      <c r="D92" s="179" t="s">
        <v>4613</v>
      </c>
      <c r="E92" s="154" t="s">
        <v>3890</v>
      </c>
      <c r="F92" s="154" t="s">
        <v>1640</v>
      </c>
      <c r="G92" s="183" t="s">
        <v>1642</v>
      </c>
      <c r="H92" s="176"/>
      <c r="I92" s="176" t="s">
        <v>4614</v>
      </c>
      <c r="J92" s="176"/>
      <c r="K92" s="176" t="s">
        <v>5428</v>
      </c>
      <c r="L92" s="177">
        <v>122500</v>
      </c>
      <c r="M92" s="154"/>
      <c r="N92" s="177" t="s">
        <v>4615</v>
      </c>
      <c r="O92" s="154" t="s">
        <v>3113</v>
      </c>
      <c r="P92" s="154" t="s">
        <v>3113</v>
      </c>
      <c r="Q92" s="154" t="s">
        <v>3113</v>
      </c>
      <c r="R92" s="154" t="s">
        <v>3113</v>
      </c>
      <c r="S92" s="154" t="s">
        <v>3113</v>
      </c>
      <c r="T92" s="154" t="s">
        <v>3113</v>
      </c>
      <c r="U92" s="154" t="s">
        <v>3113</v>
      </c>
      <c r="V92" s="177" t="s">
        <v>4615</v>
      </c>
      <c r="W92" s="154" t="s">
        <v>3113</v>
      </c>
      <c r="X92" s="154" t="s">
        <v>3113</v>
      </c>
      <c r="Y92" s="154" t="s">
        <v>3113</v>
      </c>
      <c r="Z92" s="154" t="s">
        <v>3113</v>
      </c>
      <c r="AA92" s="154" t="s">
        <v>3113</v>
      </c>
      <c r="AB92" s="154" t="s">
        <v>3113</v>
      </c>
      <c r="AC92" s="154" t="s">
        <v>3113</v>
      </c>
      <c r="AD92" s="154" t="s">
        <v>3113</v>
      </c>
      <c r="AE92" s="154" t="s">
        <v>3113</v>
      </c>
      <c r="AF92" s="154" t="s">
        <v>3113</v>
      </c>
      <c r="AG92" s="154" t="s">
        <v>3113</v>
      </c>
      <c r="AH92" s="154" t="s">
        <v>3113</v>
      </c>
      <c r="AI92" s="154" t="s">
        <v>3113</v>
      </c>
      <c r="AJ92" s="154" t="s">
        <v>3113</v>
      </c>
      <c r="AK92" s="154" t="s">
        <v>3113</v>
      </c>
      <c r="AL92" s="154" t="s">
        <v>3113</v>
      </c>
    </row>
    <row r="93" spans="1:38" ht="127.5">
      <c r="A93" s="169">
        <v>86</v>
      </c>
      <c r="B93" s="182" t="s">
        <v>3482</v>
      </c>
      <c r="C93" s="197" t="s">
        <v>4616</v>
      </c>
      <c r="D93" s="179" t="s">
        <v>4617</v>
      </c>
      <c r="E93" s="154" t="s">
        <v>2215</v>
      </c>
      <c r="F93" s="154" t="s">
        <v>1639</v>
      </c>
      <c r="G93" s="183" t="s">
        <v>3462</v>
      </c>
      <c r="H93" s="154" t="s">
        <v>3113</v>
      </c>
      <c r="I93" s="176" t="s">
        <v>4618</v>
      </c>
      <c r="J93" s="176" t="s">
        <v>4619</v>
      </c>
      <c r="K93" s="176" t="s">
        <v>4620</v>
      </c>
      <c r="L93" s="177">
        <v>2856000</v>
      </c>
      <c r="M93" s="154">
        <v>1</v>
      </c>
      <c r="N93" s="177">
        <v>3476000</v>
      </c>
      <c r="O93" s="176" t="s">
        <v>4621</v>
      </c>
      <c r="P93" s="154" t="s">
        <v>3113</v>
      </c>
      <c r="Q93" s="154" t="s">
        <v>3113</v>
      </c>
      <c r="R93" s="154" t="s">
        <v>3113</v>
      </c>
      <c r="S93" s="154" t="s">
        <v>3113</v>
      </c>
      <c r="T93" s="154" t="s">
        <v>3113</v>
      </c>
      <c r="U93" s="154" t="s">
        <v>3113</v>
      </c>
      <c r="V93" s="176" t="s">
        <v>4622</v>
      </c>
      <c r="W93" s="154" t="s">
        <v>3113</v>
      </c>
      <c r="X93" s="154" t="s">
        <v>3113</v>
      </c>
      <c r="Y93" s="154" t="s">
        <v>3113</v>
      </c>
      <c r="Z93" s="177">
        <v>3476000</v>
      </c>
      <c r="AA93" s="154" t="s">
        <v>3113</v>
      </c>
      <c r="AB93" s="154" t="s">
        <v>3113</v>
      </c>
      <c r="AC93" s="154" t="s">
        <v>3113</v>
      </c>
      <c r="AD93" s="154" t="s">
        <v>3113</v>
      </c>
      <c r="AE93" s="154" t="s">
        <v>3113</v>
      </c>
      <c r="AF93" s="154" t="s">
        <v>3113</v>
      </c>
      <c r="AG93" s="156" t="s">
        <v>4623</v>
      </c>
      <c r="AH93" s="154" t="s">
        <v>3113</v>
      </c>
      <c r="AI93" s="154" t="s">
        <v>3113</v>
      </c>
      <c r="AJ93" s="154" t="s">
        <v>3113</v>
      </c>
      <c r="AK93" s="154" t="s">
        <v>3113</v>
      </c>
      <c r="AL93" s="154" t="s">
        <v>3113</v>
      </c>
    </row>
    <row r="94" spans="1:38" ht="60">
      <c r="A94" s="169">
        <v>87</v>
      </c>
      <c r="B94" s="182" t="s">
        <v>3482</v>
      </c>
      <c r="C94" s="196" t="s">
        <v>4624</v>
      </c>
      <c r="D94" s="166" t="s">
        <v>4625</v>
      </c>
      <c r="E94" s="154" t="s">
        <v>2217</v>
      </c>
      <c r="F94" s="154" t="s">
        <v>1640</v>
      </c>
      <c r="G94" s="181" t="s">
        <v>1642</v>
      </c>
      <c r="H94" s="176"/>
      <c r="I94" s="176" t="s">
        <v>4626</v>
      </c>
      <c r="J94" s="176"/>
      <c r="K94" s="176" t="s">
        <v>5380</v>
      </c>
      <c r="L94" s="208">
        <v>328184.43</v>
      </c>
      <c r="M94" s="154">
        <v>5</v>
      </c>
      <c r="N94" s="165" t="s">
        <v>4627</v>
      </c>
      <c r="O94" s="154" t="s">
        <v>3113</v>
      </c>
      <c r="P94" s="154" t="s">
        <v>3113</v>
      </c>
      <c r="Q94" s="154" t="s">
        <v>3113</v>
      </c>
      <c r="R94" s="154" t="s">
        <v>3113</v>
      </c>
      <c r="S94" s="154" t="s">
        <v>3113</v>
      </c>
      <c r="T94" s="154" t="s">
        <v>3113</v>
      </c>
      <c r="U94" s="154" t="s">
        <v>3113</v>
      </c>
      <c r="V94" s="165" t="s">
        <v>4627</v>
      </c>
      <c r="W94" s="154" t="s">
        <v>3113</v>
      </c>
      <c r="X94" s="154" t="s">
        <v>3113</v>
      </c>
      <c r="Y94" s="154" t="s">
        <v>3113</v>
      </c>
      <c r="Z94" s="154" t="s">
        <v>3113</v>
      </c>
      <c r="AA94" s="154" t="s">
        <v>3113</v>
      </c>
      <c r="AB94" s="154" t="s">
        <v>3113</v>
      </c>
      <c r="AC94" s="154" t="s">
        <v>3113</v>
      </c>
      <c r="AD94" s="154" t="s">
        <v>3113</v>
      </c>
      <c r="AE94" s="154" t="s">
        <v>3113</v>
      </c>
      <c r="AF94" s="154" t="s">
        <v>3113</v>
      </c>
      <c r="AG94" s="154" t="s">
        <v>3113</v>
      </c>
      <c r="AH94" s="154" t="s">
        <v>3113</v>
      </c>
      <c r="AI94" s="154" t="s">
        <v>3113</v>
      </c>
      <c r="AJ94" s="154" t="s">
        <v>3113</v>
      </c>
      <c r="AK94" s="154" t="s">
        <v>3113</v>
      </c>
      <c r="AL94" s="154" t="s">
        <v>3113</v>
      </c>
    </row>
    <row r="95" spans="1:38" ht="255">
      <c r="A95" s="169">
        <v>88</v>
      </c>
      <c r="B95" s="182" t="s">
        <v>1180</v>
      </c>
      <c r="C95" s="196" t="s">
        <v>4628</v>
      </c>
      <c r="D95" s="209" t="s">
        <v>4629</v>
      </c>
      <c r="E95" s="154" t="s">
        <v>4548</v>
      </c>
      <c r="F95" s="154" t="s">
        <v>1640</v>
      </c>
      <c r="G95" s="181" t="s">
        <v>1642</v>
      </c>
      <c r="H95" s="154" t="s">
        <v>3113</v>
      </c>
      <c r="I95" s="176" t="s">
        <v>4047</v>
      </c>
      <c r="J95" s="176" t="s">
        <v>4630</v>
      </c>
      <c r="K95" s="176" t="s">
        <v>4631</v>
      </c>
      <c r="L95" s="177">
        <v>82750.17</v>
      </c>
      <c r="M95" s="154">
        <v>2</v>
      </c>
      <c r="N95" s="177">
        <v>101779.55</v>
      </c>
      <c r="O95" s="176" t="s">
        <v>4632</v>
      </c>
      <c r="P95" s="176" t="s">
        <v>4633</v>
      </c>
      <c r="Q95" s="176" t="s">
        <v>4634</v>
      </c>
      <c r="R95" s="176" t="s">
        <v>4635</v>
      </c>
      <c r="S95" s="176" t="s">
        <v>4636</v>
      </c>
      <c r="T95" s="154" t="s">
        <v>3113</v>
      </c>
      <c r="U95" s="154" t="s">
        <v>3113</v>
      </c>
      <c r="V95" s="176" t="s">
        <v>4637</v>
      </c>
      <c r="W95" s="154" t="s">
        <v>3113</v>
      </c>
      <c r="X95" s="154" t="s">
        <v>3113</v>
      </c>
      <c r="Y95" s="177">
        <v>101779.55</v>
      </c>
      <c r="Z95" s="154" t="s">
        <v>3113</v>
      </c>
      <c r="AA95" s="154" t="s">
        <v>3113</v>
      </c>
      <c r="AB95" s="154" t="s">
        <v>3113</v>
      </c>
      <c r="AC95" s="154" t="s">
        <v>3113</v>
      </c>
      <c r="AD95" s="154" t="s">
        <v>3113</v>
      </c>
      <c r="AE95" s="177">
        <v>101779.55</v>
      </c>
      <c r="AF95" s="154" t="s">
        <v>3113</v>
      </c>
      <c r="AG95" s="154" t="s">
        <v>3113</v>
      </c>
      <c r="AH95" s="154" t="s">
        <v>3113</v>
      </c>
      <c r="AI95" s="154" t="s">
        <v>3113</v>
      </c>
      <c r="AJ95" s="154" t="s">
        <v>3113</v>
      </c>
      <c r="AK95" s="154" t="s">
        <v>3929</v>
      </c>
      <c r="AL95" s="176">
        <v>760.97</v>
      </c>
    </row>
    <row r="96" spans="1:38" ht="36">
      <c r="A96" s="169">
        <v>89</v>
      </c>
      <c r="B96" s="182" t="s">
        <v>3482</v>
      </c>
      <c r="C96" s="197" t="s">
        <v>4638</v>
      </c>
      <c r="D96" s="179" t="s">
        <v>4639</v>
      </c>
      <c r="E96" s="154" t="s">
        <v>4640</v>
      </c>
      <c r="F96" s="154" t="s">
        <v>1639</v>
      </c>
      <c r="G96" s="183" t="s">
        <v>3462</v>
      </c>
      <c r="H96" s="154" t="s">
        <v>3113</v>
      </c>
      <c r="I96" s="176" t="s">
        <v>4641</v>
      </c>
      <c r="J96" s="176" t="s">
        <v>4642</v>
      </c>
      <c r="K96" s="176" t="s">
        <v>4643</v>
      </c>
      <c r="L96" s="177">
        <v>247853.1</v>
      </c>
      <c r="M96" s="154">
        <v>1</v>
      </c>
      <c r="N96" s="177">
        <v>302369.76</v>
      </c>
      <c r="O96" s="176" t="s">
        <v>4644</v>
      </c>
      <c r="P96" s="154" t="s">
        <v>3113</v>
      </c>
      <c r="Q96" s="154" t="s">
        <v>3113</v>
      </c>
      <c r="R96" s="154" t="s">
        <v>3113</v>
      </c>
      <c r="S96" s="154" t="s">
        <v>3113</v>
      </c>
      <c r="T96" s="154" t="s">
        <v>3113</v>
      </c>
      <c r="U96" s="154" t="s">
        <v>3113</v>
      </c>
      <c r="V96" s="176" t="s">
        <v>4645</v>
      </c>
      <c r="W96" s="176"/>
      <c r="X96" s="154" t="s">
        <v>3113</v>
      </c>
      <c r="Y96" s="177">
        <v>302369.76</v>
      </c>
      <c r="Z96" s="154" t="s">
        <v>3113</v>
      </c>
      <c r="AA96" s="154" t="s">
        <v>3113</v>
      </c>
      <c r="AB96" s="154" t="s">
        <v>3113</v>
      </c>
      <c r="AC96" s="154" t="s">
        <v>3113</v>
      </c>
      <c r="AD96" s="154" t="s">
        <v>3113</v>
      </c>
      <c r="AE96" s="177">
        <v>302369.76</v>
      </c>
      <c r="AF96" s="154" t="s">
        <v>3113</v>
      </c>
      <c r="AG96" s="154" t="s">
        <v>3113</v>
      </c>
      <c r="AH96" s="154" t="s">
        <v>3113</v>
      </c>
      <c r="AI96" s="154" t="s">
        <v>3113</v>
      </c>
      <c r="AJ96" s="154" t="s">
        <v>3113</v>
      </c>
      <c r="AK96" s="154" t="s">
        <v>1141</v>
      </c>
      <c r="AL96" s="154" t="s">
        <v>3113</v>
      </c>
    </row>
    <row r="97" spans="1:38" ht="84">
      <c r="A97" s="169">
        <v>90</v>
      </c>
      <c r="B97" s="182" t="s">
        <v>1180</v>
      </c>
      <c r="C97" s="196" t="s">
        <v>4646</v>
      </c>
      <c r="D97" s="166" t="s">
        <v>4647</v>
      </c>
      <c r="E97" s="154" t="s">
        <v>2248</v>
      </c>
      <c r="F97" s="154" t="s">
        <v>1640</v>
      </c>
      <c r="G97" s="181" t="s">
        <v>1642</v>
      </c>
      <c r="H97" s="154" t="s">
        <v>3113</v>
      </c>
      <c r="I97" s="176" t="s">
        <v>5350</v>
      </c>
      <c r="J97" s="176" t="s">
        <v>4648</v>
      </c>
      <c r="K97" s="176" t="s">
        <v>4301</v>
      </c>
      <c r="L97" s="177">
        <v>131147.54</v>
      </c>
      <c r="M97" s="154">
        <v>2</v>
      </c>
      <c r="N97" s="177">
        <v>122359.9</v>
      </c>
      <c r="O97" s="176" t="s">
        <v>4649</v>
      </c>
      <c r="P97" s="176" t="s">
        <v>4650</v>
      </c>
      <c r="Q97" s="176" t="s">
        <v>4651</v>
      </c>
      <c r="R97" s="176" t="s">
        <v>4652</v>
      </c>
      <c r="S97" s="176" t="s">
        <v>4653</v>
      </c>
      <c r="T97" s="154" t="s">
        <v>4654</v>
      </c>
      <c r="U97" s="154" t="s">
        <v>3113</v>
      </c>
      <c r="V97" s="176" t="s">
        <v>2928</v>
      </c>
      <c r="W97" s="154" t="s">
        <v>3113</v>
      </c>
      <c r="X97" s="154" t="s">
        <v>3113</v>
      </c>
      <c r="Y97" s="177">
        <v>122359.9</v>
      </c>
      <c r="Z97" s="154" t="s">
        <v>3113</v>
      </c>
      <c r="AA97" s="154" t="s">
        <v>3113</v>
      </c>
      <c r="AB97" s="154" t="s">
        <v>3113</v>
      </c>
      <c r="AC97" s="154" t="s">
        <v>3113</v>
      </c>
      <c r="AD97" s="154" t="s">
        <v>3113</v>
      </c>
      <c r="AE97" s="177">
        <v>122359.9</v>
      </c>
      <c r="AF97" s="154" t="s">
        <v>3113</v>
      </c>
      <c r="AG97" s="154" t="s">
        <v>3113</v>
      </c>
      <c r="AH97" s="154" t="s">
        <v>3113</v>
      </c>
      <c r="AI97" s="154" t="s">
        <v>3113</v>
      </c>
      <c r="AJ97" s="154" t="s">
        <v>3113</v>
      </c>
      <c r="AK97" s="154" t="s">
        <v>1141</v>
      </c>
      <c r="AL97" s="154" t="s">
        <v>3113</v>
      </c>
    </row>
    <row r="98" spans="1:38" ht="84">
      <c r="A98" s="169">
        <v>91</v>
      </c>
      <c r="B98" s="182" t="s">
        <v>1180</v>
      </c>
      <c r="C98" s="197" t="s">
        <v>4655</v>
      </c>
      <c r="D98" s="179" t="s">
        <v>4656</v>
      </c>
      <c r="E98" s="154" t="s">
        <v>4526</v>
      </c>
      <c r="F98" s="154" t="s">
        <v>1639</v>
      </c>
      <c r="G98" s="183" t="s">
        <v>1642</v>
      </c>
      <c r="H98" s="176"/>
      <c r="I98" s="176"/>
      <c r="J98" s="176"/>
      <c r="K98" s="176" t="s">
        <v>5380</v>
      </c>
      <c r="L98" s="177">
        <v>174212.03</v>
      </c>
      <c r="M98" s="154"/>
      <c r="N98" s="177" t="s">
        <v>4298</v>
      </c>
      <c r="O98" s="176"/>
      <c r="P98" s="176"/>
      <c r="Q98" s="176"/>
      <c r="R98" s="176"/>
      <c r="S98" s="176"/>
      <c r="T98" s="176"/>
      <c r="U98" s="176"/>
      <c r="V98" s="176" t="s">
        <v>4298</v>
      </c>
      <c r="W98" s="176"/>
      <c r="X98" s="176"/>
      <c r="Y98" s="177"/>
      <c r="Z98" s="176"/>
      <c r="AA98" s="176"/>
      <c r="AB98" s="176"/>
      <c r="AC98" s="176"/>
      <c r="AD98" s="176"/>
      <c r="AE98" s="176"/>
      <c r="AF98" s="176"/>
      <c r="AG98" s="176"/>
      <c r="AH98" s="176"/>
      <c r="AI98" s="176"/>
      <c r="AJ98" s="176"/>
      <c r="AK98" s="176"/>
      <c r="AL98" s="176"/>
    </row>
    <row r="99" spans="1:38" ht="108">
      <c r="A99" s="169">
        <v>92</v>
      </c>
      <c r="B99" s="182" t="s">
        <v>3482</v>
      </c>
      <c r="C99" s="210" t="s">
        <v>4657</v>
      </c>
      <c r="D99" s="179" t="s">
        <v>4658</v>
      </c>
      <c r="E99" s="154" t="s">
        <v>4659</v>
      </c>
      <c r="F99" s="154" t="s">
        <v>1640</v>
      </c>
      <c r="G99" s="183" t="s">
        <v>1642</v>
      </c>
      <c r="H99" s="176"/>
      <c r="I99" s="176" t="s">
        <v>4660</v>
      </c>
      <c r="J99" s="176"/>
      <c r="K99" s="176" t="s">
        <v>2280</v>
      </c>
      <c r="L99" s="177">
        <v>163934</v>
      </c>
      <c r="M99" s="154">
        <v>1</v>
      </c>
      <c r="N99" s="177" t="s">
        <v>4272</v>
      </c>
      <c r="O99" s="176"/>
      <c r="P99" s="176"/>
      <c r="Q99" s="176"/>
      <c r="R99" s="176"/>
      <c r="S99" s="176"/>
      <c r="T99" s="176"/>
      <c r="U99" s="176"/>
      <c r="V99" s="177" t="s">
        <v>4272</v>
      </c>
      <c r="W99" s="176"/>
      <c r="X99" s="176"/>
      <c r="Y99" s="177"/>
      <c r="Z99" s="176"/>
      <c r="AA99" s="176"/>
      <c r="AB99" s="176"/>
      <c r="AC99" s="176"/>
      <c r="AD99" s="176"/>
      <c r="AE99" s="176"/>
      <c r="AF99" s="176"/>
      <c r="AG99" s="176"/>
      <c r="AH99" s="176"/>
      <c r="AI99" s="176"/>
      <c r="AJ99" s="176"/>
      <c r="AK99" s="176"/>
      <c r="AL99" s="176"/>
    </row>
    <row r="100" spans="1:38" ht="51">
      <c r="A100" s="169">
        <v>93</v>
      </c>
      <c r="B100" s="182" t="s">
        <v>1180</v>
      </c>
      <c r="C100" s="197" t="s">
        <v>4661</v>
      </c>
      <c r="D100" s="179" t="s">
        <v>4662</v>
      </c>
      <c r="E100" s="154" t="s">
        <v>3147</v>
      </c>
      <c r="F100" s="154" t="s">
        <v>1640</v>
      </c>
      <c r="G100" s="183" t="s">
        <v>1642</v>
      </c>
      <c r="H100" s="176"/>
      <c r="I100" s="176"/>
      <c r="J100" s="176"/>
      <c r="K100" s="176" t="s">
        <v>4663</v>
      </c>
      <c r="L100" s="177">
        <v>50410</v>
      </c>
      <c r="M100" s="154"/>
      <c r="N100" s="177" t="s">
        <v>4298</v>
      </c>
      <c r="O100" s="176"/>
      <c r="P100" s="176"/>
      <c r="Q100" s="176"/>
      <c r="R100" s="176"/>
      <c r="S100" s="176"/>
      <c r="T100" s="176"/>
      <c r="U100" s="176"/>
      <c r="V100" s="176" t="s">
        <v>4298</v>
      </c>
      <c r="W100" s="176"/>
      <c r="X100" s="176"/>
      <c r="Y100" s="177"/>
      <c r="Z100" s="176"/>
      <c r="AA100" s="176"/>
      <c r="AB100" s="176"/>
      <c r="AC100" s="176"/>
      <c r="AD100" s="176"/>
      <c r="AE100" s="176"/>
      <c r="AF100" s="176"/>
      <c r="AG100" s="176"/>
      <c r="AH100" s="176"/>
      <c r="AI100" s="176"/>
      <c r="AJ100" s="176"/>
      <c r="AK100" s="176"/>
      <c r="AL100" s="176"/>
    </row>
    <row r="101" spans="1:38" ht="178.5">
      <c r="A101" s="169">
        <v>94</v>
      </c>
      <c r="B101" s="182" t="s">
        <v>1180</v>
      </c>
      <c r="C101" s="197" t="s">
        <v>4664</v>
      </c>
      <c r="D101" s="179" t="s">
        <v>4665</v>
      </c>
      <c r="E101" s="154" t="s">
        <v>4666</v>
      </c>
      <c r="F101" s="154" t="s">
        <v>1640</v>
      </c>
      <c r="G101" s="183" t="s">
        <v>3462</v>
      </c>
      <c r="H101" s="154" t="s">
        <v>3113</v>
      </c>
      <c r="I101" s="176" t="s">
        <v>4510</v>
      </c>
      <c r="J101" s="176" t="s">
        <v>4667</v>
      </c>
      <c r="K101" s="176" t="s">
        <v>4668</v>
      </c>
      <c r="L101" s="177">
        <v>342623</v>
      </c>
      <c r="M101" s="154">
        <v>1</v>
      </c>
      <c r="N101" s="177">
        <v>416880.1</v>
      </c>
      <c r="O101" s="176" t="s">
        <v>4669</v>
      </c>
      <c r="P101" s="154" t="s">
        <v>3113</v>
      </c>
      <c r="Q101" s="154" t="s">
        <v>3113</v>
      </c>
      <c r="R101" s="154" t="s">
        <v>3113</v>
      </c>
      <c r="S101" s="154" t="s">
        <v>3113</v>
      </c>
      <c r="T101" s="154" t="s">
        <v>3113</v>
      </c>
      <c r="U101" s="154" t="s">
        <v>3113</v>
      </c>
      <c r="V101" s="176" t="s">
        <v>4176</v>
      </c>
      <c r="W101" s="154" t="s">
        <v>3113</v>
      </c>
      <c r="X101" s="154" t="s">
        <v>3113</v>
      </c>
      <c r="Y101" s="177">
        <v>416880.1</v>
      </c>
      <c r="Z101" s="154" t="s">
        <v>3113</v>
      </c>
      <c r="AA101" s="154" t="s">
        <v>3113</v>
      </c>
      <c r="AB101" s="154" t="s">
        <v>3113</v>
      </c>
      <c r="AC101" s="154" t="s">
        <v>3113</v>
      </c>
      <c r="AD101" s="154" t="s">
        <v>3113</v>
      </c>
      <c r="AE101" s="177">
        <v>416880.1</v>
      </c>
      <c r="AF101" s="154" t="s">
        <v>3113</v>
      </c>
      <c r="AG101" s="154" t="s">
        <v>3113</v>
      </c>
      <c r="AH101" s="154" t="s">
        <v>3113</v>
      </c>
      <c r="AI101" s="154" t="s">
        <v>3113</v>
      </c>
      <c r="AJ101" s="154" t="s">
        <v>3113</v>
      </c>
      <c r="AK101" s="154" t="s">
        <v>1141</v>
      </c>
      <c r="AL101" s="154" t="s">
        <v>3113</v>
      </c>
    </row>
    <row r="102" spans="1:38" ht="127.5">
      <c r="A102" s="169">
        <v>95</v>
      </c>
      <c r="B102" s="182" t="s">
        <v>1180</v>
      </c>
      <c r="C102" s="197" t="s">
        <v>4670</v>
      </c>
      <c r="D102" s="179" t="s">
        <v>4671</v>
      </c>
      <c r="E102" s="154" t="s">
        <v>4873</v>
      </c>
      <c r="F102" s="154" t="s">
        <v>1640</v>
      </c>
      <c r="G102" s="183" t="s">
        <v>1642</v>
      </c>
      <c r="H102" s="176" t="s">
        <v>4672</v>
      </c>
      <c r="I102" s="176" t="s">
        <v>4673</v>
      </c>
      <c r="J102" s="176" t="s">
        <v>4674</v>
      </c>
      <c r="K102" s="176" t="s">
        <v>4675</v>
      </c>
      <c r="L102" s="177">
        <v>729508.2</v>
      </c>
      <c r="M102" s="154">
        <v>4</v>
      </c>
      <c r="N102" s="177" t="s">
        <v>4676</v>
      </c>
      <c r="O102" s="176" t="s">
        <v>4677</v>
      </c>
      <c r="P102" s="188" t="s">
        <v>4678</v>
      </c>
      <c r="Q102" s="188" t="s">
        <v>4679</v>
      </c>
      <c r="R102" s="188" t="s">
        <v>4680</v>
      </c>
      <c r="S102" s="188" t="s">
        <v>4681</v>
      </c>
      <c r="T102" s="154" t="s">
        <v>3113</v>
      </c>
      <c r="U102" s="154" t="s">
        <v>3113</v>
      </c>
      <c r="V102" s="176" t="s">
        <v>4682</v>
      </c>
      <c r="W102" s="154" t="s">
        <v>3113</v>
      </c>
      <c r="X102" s="154" t="s">
        <v>3113</v>
      </c>
      <c r="Y102" s="177">
        <v>873485.86</v>
      </c>
      <c r="Z102" s="154" t="s">
        <v>3113</v>
      </c>
      <c r="AA102" s="154" t="s">
        <v>3113</v>
      </c>
      <c r="AB102" s="154" t="s">
        <v>3113</v>
      </c>
      <c r="AC102" s="154" t="s">
        <v>3113</v>
      </c>
      <c r="AD102" s="154" t="s">
        <v>3113</v>
      </c>
      <c r="AE102" s="177">
        <v>873485.86</v>
      </c>
      <c r="AF102" s="154" t="s">
        <v>3113</v>
      </c>
      <c r="AG102" s="154" t="s">
        <v>3113</v>
      </c>
      <c r="AH102" s="154" t="s">
        <v>3113</v>
      </c>
      <c r="AI102" s="154" t="s">
        <v>3113</v>
      </c>
      <c r="AJ102" s="154" t="s">
        <v>3113</v>
      </c>
      <c r="AK102" s="154" t="s">
        <v>3929</v>
      </c>
      <c r="AL102" s="177">
        <v>32411.63</v>
      </c>
    </row>
    <row r="103" spans="1:38" ht="214.5" customHeight="1">
      <c r="A103" s="169">
        <v>96</v>
      </c>
      <c r="B103" s="182" t="s">
        <v>1180</v>
      </c>
      <c r="C103" s="197" t="s">
        <v>4683</v>
      </c>
      <c r="D103" s="179" t="s">
        <v>4684</v>
      </c>
      <c r="E103" s="154">
        <v>261</v>
      </c>
      <c r="F103" s="154" t="s">
        <v>1640</v>
      </c>
      <c r="G103" s="183" t="s">
        <v>1642</v>
      </c>
      <c r="H103" s="154" t="s">
        <v>3113</v>
      </c>
      <c r="I103" s="176" t="s">
        <v>4685</v>
      </c>
      <c r="J103" s="176" t="s">
        <v>4686</v>
      </c>
      <c r="K103" s="176" t="s">
        <v>4687</v>
      </c>
      <c r="L103" s="177">
        <v>57000</v>
      </c>
      <c r="M103" s="154">
        <v>5</v>
      </c>
      <c r="N103" s="189" t="s">
        <v>4688</v>
      </c>
      <c r="O103" s="190" t="s">
        <v>4689</v>
      </c>
      <c r="P103" s="176" t="s">
        <v>4690</v>
      </c>
      <c r="Q103" s="176" t="s">
        <v>4691</v>
      </c>
      <c r="R103" s="176" t="s">
        <v>4692</v>
      </c>
      <c r="S103" s="176" t="s">
        <v>4693</v>
      </c>
      <c r="T103" s="154" t="s">
        <v>3113</v>
      </c>
      <c r="U103" s="154" t="s">
        <v>3113</v>
      </c>
      <c r="V103" s="176" t="s">
        <v>4694</v>
      </c>
      <c r="W103" s="154" t="s">
        <v>3113</v>
      </c>
      <c r="X103" s="154" t="s">
        <v>3113</v>
      </c>
      <c r="Y103" s="177">
        <v>11385.29</v>
      </c>
      <c r="Z103" s="154" t="s">
        <v>3113</v>
      </c>
      <c r="AA103" s="154" t="s">
        <v>3113</v>
      </c>
      <c r="AB103" s="154" t="s">
        <v>3113</v>
      </c>
      <c r="AC103" s="154" t="s">
        <v>3113</v>
      </c>
      <c r="AD103" s="154" t="s">
        <v>3113</v>
      </c>
      <c r="AE103" s="177">
        <v>11385.29</v>
      </c>
      <c r="AF103" s="154" t="s">
        <v>3113</v>
      </c>
      <c r="AG103" s="154" t="s">
        <v>3113</v>
      </c>
      <c r="AH103" s="154" t="s">
        <v>3113</v>
      </c>
      <c r="AI103" s="154" t="s">
        <v>3113</v>
      </c>
      <c r="AJ103" s="154" t="s">
        <v>3113</v>
      </c>
      <c r="AK103" s="154" t="s">
        <v>1141</v>
      </c>
      <c r="AL103" s="154" t="s">
        <v>3113</v>
      </c>
    </row>
    <row r="104" spans="1:38" ht="234">
      <c r="A104" s="169">
        <v>97</v>
      </c>
      <c r="B104" s="182" t="s">
        <v>1180</v>
      </c>
      <c r="C104" s="197" t="s">
        <v>4695</v>
      </c>
      <c r="D104" s="179" t="s">
        <v>4696</v>
      </c>
      <c r="E104" s="154">
        <v>332</v>
      </c>
      <c r="F104" s="154" t="s">
        <v>1640</v>
      </c>
      <c r="G104" s="183" t="s">
        <v>1642</v>
      </c>
      <c r="H104" s="154" t="s">
        <v>3113</v>
      </c>
      <c r="I104" s="176" t="s">
        <v>3945</v>
      </c>
      <c r="J104" s="176" t="s">
        <v>4697</v>
      </c>
      <c r="K104" s="176" t="s">
        <v>4687</v>
      </c>
      <c r="L104" s="177">
        <v>100000</v>
      </c>
      <c r="M104" s="154">
        <v>6</v>
      </c>
      <c r="N104" s="189" t="s">
        <v>4698</v>
      </c>
      <c r="O104" s="190" t="s">
        <v>4699</v>
      </c>
      <c r="P104" s="203" t="s">
        <v>4700</v>
      </c>
      <c r="Q104" s="203" t="s">
        <v>4701</v>
      </c>
      <c r="R104" s="203" t="s">
        <v>4702</v>
      </c>
      <c r="S104" s="203" t="s">
        <v>4703</v>
      </c>
      <c r="T104" s="154" t="s">
        <v>3113</v>
      </c>
      <c r="U104" s="154" t="s">
        <v>3113</v>
      </c>
      <c r="V104" s="176" t="s">
        <v>4704</v>
      </c>
      <c r="W104" s="154" t="s">
        <v>3113</v>
      </c>
      <c r="X104" s="154" t="s">
        <v>3113</v>
      </c>
      <c r="Y104" s="177">
        <v>104905.66</v>
      </c>
      <c r="Z104" s="154" t="s">
        <v>3113</v>
      </c>
      <c r="AA104" s="154" t="s">
        <v>3113</v>
      </c>
      <c r="AB104" s="154" t="s">
        <v>3113</v>
      </c>
      <c r="AC104" s="154" t="s">
        <v>3113</v>
      </c>
      <c r="AD104" s="154" t="s">
        <v>3113</v>
      </c>
      <c r="AE104" s="177">
        <v>104905.66</v>
      </c>
      <c r="AF104" s="154" t="s">
        <v>3113</v>
      </c>
      <c r="AG104" s="154" t="s">
        <v>3113</v>
      </c>
      <c r="AH104" s="154" t="s">
        <v>3113</v>
      </c>
      <c r="AI104" s="154" t="s">
        <v>3113</v>
      </c>
      <c r="AJ104" s="154" t="s">
        <v>3113</v>
      </c>
      <c r="AK104" s="154" t="s">
        <v>1141</v>
      </c>
      <c r="AL104" s="154" t="s">
        <v>3113</v>
      </c>
    </row>
    <row r="105" spans="1:38" ht="180">
      <c r="A105" s="169">
        <v>98</v>
      </c>
      <c r="B105" s="176" t="s">
        <v>3482</v>
      </c>
      <c r="C105" s="197" t="s">
        <v>4705</v>
      </c>
      <c r="D105" s="179" t="s">
        <v>4706</v>
      </c>
      <c r="E105" s="154" t="s">
        <v>3440</v>
      </c>
      <c r="F105" s="154" t="s">
        <v>1640</v>
      </c>
      <c r="G105" s="183" t="s">
        <v>1642</v>
      </c>
      <c r="H105" s="154" t="s">
        <v>3113</v>
      </c>
      <c r="I105" s="176" t="s">
        <v>4707</v>
      </c>
      <c r="J105" s="176" t="s">
        <v>4708</v>
      </c>
      <c r="K105" s="176" t="s">
        <v>2219</v>
      </c>
      <c r="L105" s="177">
        <v>255692.09</v>
      </c>
      <c r="M105" s="154">
        <v>1</v>
      </c>
      <c r="N105" s="178" t="s">
        <v>4709</v>
      </c>
      <c r="O105" s="176" t="s">
        <v>4710</v>
      </c>
      <c r="P105" s="154" t="s">
        <v>3113</v>
      </c>
      <c r="Q105" s="154" t="s">
        <v>3113</v>
      </c>
      <c r="R105" s="154" t="s">
        <v>3113</v>
      </c>
      <c r="S105" s="154" t="s">
        <v>3113</v>
      </c>
      <c r="T105" s="154" t="s">
        <v>3113</v>
      </c>
      <c r="U105" s="154" t="s">
        <v>3113</v>
      </c>
      <c r="V105" s="176" t="s">
        <v>4711</v>
      </c>
      <c r="W105" s="176"/>
      <c r="X105" s="154" t="s">
        <v>3113</v>
      </c>
      <c r="Y105" s="177">
        <v>158890.54</v>
      </c>
      <c r="Z105" s="154" t="s">
        <v>3113</v>
      </c>
      <c r="AA105" s="154" t="s">
        <v>3113</v>
      </c>
      <c r="AB105" s="154" t="s">
        <v>3113</v>
      </c>
      <c r="AC105" s="154" t="s">
        <v>3113</v>
      </c>
      <c r="AD105" s="154" t="s">
        <v>3113</v>
      </c>
      <c r="AE105" s="177">
        <v>158890.54</v>
      </c>
      <c r="AF105" s="154" t="s">
        <v>3113</v>
      </c>
      <c r="AG105" s="154" t="s">
        <v>3113</v>
      </c>
      <c r="AH105" s="154" t="s">
        <v>3113</v>
      </c>
      <c r="AI105" s="154" t="s">
        <v>3113</v>
      </c>
      <c r="AJ105" s="154" t="s">
        <v>3113</v>
      </c>
      <c r="AK105" s="154" t="s">
        <v>1141</v>
      </c>
      <c r="AL105" s="154" t="s">
        <v>3113</v>
      </c>
    </row>
    <row r="106" spans="1:38" ht="102">
      <c r="A106" s="169">
        <v>99</v>
      </c>
      <c r="B106" s="182" t="s">
        <v>1180</v>
      </c>
      <c r="C106" s="196" t="s">
        <v>4712</v>
      </c>
      <c r="D106" s="166" t="s">
        <v>4713</v>
      </c>
      <c r="E106" s="154" t="s">
        <v>4714</v>
      </c>
      <c r="F106" s="154" t="s">
        <v>1640</v>
      </c>
      <c r="G106" s="181" t="s">
        <v>1642</v>
      </c>
      <c r="H106" s="154" t="s">
        <v>3113</v>
      </c>
      <c r="I106" s="176" t="s">
        <v>4715</v>
      </c>
      <c r="J106" s="176" t="s">
        <v>4716</v>
      </c>
      <c r="K106" s="176" t="s">
        <v>5428</v>
      </c>
      <c r="L106" s="177">
        <v>155184</v>
      </c>
      <c r="M106" s="154">
        <v>1</v>
      </c>
      <c r="N106" s="177">
        <v>192479.4</v>
      </c>
      <c r="O106" s="176" t="s">
        <v>4717</v>
      </c>
      <c r="P106" s="154" t="s">
        <v>3113</v>
      </c>
      <c r="Q106" s="154" t="s">
        <v>3113</v>
      </c>
      <c r="R106" s="154" t="s">
        <v>3113</v>
      </c>
      <c r="S106" s="154" t="s">
        <v>3113</v>
      </c>
      <c r="T106" s="154" t="s">
        <v>3113</v>
      </c>
      <c r="U106" s="154" t="s">
        <v>3113</v>
      </c>
      <c r="V106" s="154" t="s">
        <v>3113</v>
      </c>
      <c r="W106" s="154" t="s">
        <v>3113</v>
      </c>
      <c r="X106" s="154" t="s">
        <v>3113</v>
      </c>
      <c r="Y106" s="154" t="s">
        <v>3113</v>
      </c>
      <c r="Z106" s="154" t="s">
        <v>3113</v>
      </c>
      <c r="AA106" s="154" t="s">
        <v>3113</v>
      </c>
      <c r="AB106" s="154" t="s">
        <v>3113</v>
      </c>
      <c r="AC106" s="154" t="s">
        <v>3113</v>
      </c>
      <c r="AD106" s="154" t="s">
        <v>3113</v>
      </c>
      <c r="AE106" s="154" t="s">
        <v>3113</v>
      </c>
      <c r="AF106" s="154" t="s">
        <v>3113</v>
      </c>
      <c r="AG106" s="154" t="s">
        <v>3113</v>
      </c>
      <c r="AH106" s="154" t="s">
        <v>3113</v>
      </c>
      <c r="AI106" s="154" t="s">
        <v>3113</v>
      </c>
      <c r="AJ106" s="154" t="s">
        <v>3113</v>
      </c>
      <c r="AK106" s="154" t="s">
        <v>3113</v>
      </c>
      <c r="AL106" s="154" t="s">
        <v>3113</v>
      </c>
    </row>
    <row r="107" spans="1:38" ht="132">
      <c r="A107" s="169">
        <v>100</v>
      </c>
      <c r="B107" s="182" t="s">
        <v>1180</v>
      </c>
      <c r="C107" s="197" t="s">
        <v>4718</v>
      </c>
      <c r="D107" s="179" t="s">
        <v>4719</v>
      </c>
      <c r="E107" s="154" t="s">
        <v>4867</v>
      </c>
      <c r="F107" s="154" t="s">
        <v>1640</v>
      </c>
      <c r="G107" s="183" t="s">
        <v>1642</v>
      </c>
      <c r="H107" s="154" t="s">
        <v>3113</v>
      </c>
      <c r="I107" s="176" t="s">
        <v>4039</v>
      </c>
      <c r="J107" s="176" t="s">
        <v>4720</v>
      </c>
      <c r="K107" s="176" t="s">
        <v>5380</v>
      </c>
      <c r="L107" s="177">
        <v>36885.24</v>
      </c>
      <c r="M107" s="154">
        <v>1</v>
      </c>
      <c r="N107" s="177">
        <v>36990.2</v>
      </c>
      <c r="O107" s="176" t="s">
        <v>4721</v>
      </c>
      <c r="P107" s="154" t="s">
        <v>3113</v>
      </c>
      <c r="Q107" s="154" t="s">
        <v>3113</v>
      </c>
      <c r="R107" s="154" t="s">
        <v>3113</v>
      </c>
      <c r="S107" s="154" t="s">
        <v>3113</v>
      </c>
      <c r="T107" s="154" t="s">
        <v>3113</v>
      </c>
      <c r="U107" s="154" t="s">
        <v>3113</v>
      </c>
      <c r="V107" s="176" t="s">
        <v>4722</v>
      </c>
      <c r="W107" s="154" t="s">
        <v>3113</v>
      </c>
      <c r="X107" s="154" t="s">
        <v>3113</v>
      </c>
      <c r="Y107" s="177">
        <v>36990.2</v>
      </c>
      <c r="Z107" s="154" t="s">
        <v>3113</v>
      </c>
      <c r="AA107" s="154" t="s">
        <v>3113</v>
      </c>
      <c r="AB107" s="154" t="s">
        <v>3113</v>
      </c>
      <c r="AC107" s="154" t="s">
        <v>3113</v>
      </c>
      <c r="AD107" s="154" t="s">
        <v>3113</v>
      </c>
      <c r="AE107" s="177">
        <v>36990.2</v>
      </c>
      <c r="AF107" s="154" t="s">
        <v>3113</v>
      </c>
      <c r="AG107" s="154" t="s">
        <v>3113</v>
      </c>
      <c r="AH107" s="154" t="s">
        <v>3113</v>
      </c>
      <c r="AI107" s="154" t="s">
        <v>3113</v>
      </c>
      <c r="AJ107" s="154" t="s">
        <v>3113</v>
      </c>
      <c r="AK107" s="154" t="s">
        <v>1141</v>
      </c>
      <c r="AL107" s="154" t="s">
        <v>3113</v>
      </c>
    </row>
    <row r="108" spans="1:38" ht="76.5">
      <c r="A108" s="169">
        <v>101</v>
      </c>
      <c r="B108" s="182" t="s">
        <v>1180</v>
      </c>
      <c r="C108" s="196" t="s">
        <v>4723</v>
      </c>
      <c r="D108" s="166" t="s">
        <v>4724</v>
      </c>
      <c r="E108" s="154" t="s">
        <v>4725</v>
      </c>
      <c r="F108" s="154" t="s">
        <v>1640</v>
      </c>
      <c r="G108" s="181" t="s">
        <v>1642</v>
      </c>
      <c r="H108" s="154" t="s">
        <v>3113</v>
      </c>
      <c r="I108" s="176" t="s">
        <v>4115</v>
      </c>
      <c r="J108" s="176" t="s">
        <v>4726</v>
      </c>
      <c r="K108" s="176" t="s">
        <v>5428</v>
      </c>
      <c r="L108" s="177">
        <v>189508</v>
      </c>
      <c r="M108" s="154">
        <v>2</v>
      </c>
      <c r="N108" s="177">
        <v>208727.36</v>
      </c>
      <c r="O108" s="176" t="s">
        <v>4727</v>
      </c>
      <c r="P108" s="156">
        <v>208727.36</v>
      </c>
      <c r="Q108" s="154" t="s">
        <v>4728</v>
      </c>
      <c r="R108" s="156">
        <v>204496.4</v>
      </c>
      <c r="S108" s="154" t="s">
        <v>4729</v>
      </c>
      <c r="T108" s="154" t="s">
        <v>4730</v>
      </c>
      <c r="U108" s="154" t="s">
        <v>3113</v>
      </c>
      <c r="V108" s="154" t="s">
        <v>4731</v>
      </c>
      <c r="W108" s="154" t="s">
        <v>3113</v>
      </c>
      <c r="X108" s="154" t="s">
        <v>3113</v>
      </c>
      <c r="Y108" s="154" t="s">
        <v>3113</v>
      </c>
      <c r="Z108" s="154" t="s">
        <v>3113</v>
      </c>
      <c r="AA108" s="154" t="s">
        <v>3113</v>
      </c>
      <c r="AB108" s="154" t="s">
        <v>3113</v>
      </c>
      <c r="AC108" s="154" t="s">
        <v>3113</v>
      </c>
      <c r="AD108" s="154" t="s">
        <v>3113</v>
      </c>
      <c r="AE108" s="154" t="s">
        <v>3113</v>
      </c>
      <c r="AF108" s="154" t="s">
        <v>3113</v>
      </c>
      <c r="AG108" s="154" t="s">
        <v>3113</v>
      </c>
      <c r="AH108" s="154" t="s">
        <v>3113</v>
      </c>
      <c r="AI108" s="154" t="s">
        <v>3113</v>
      </c>
      <c r="AJ108" s="154" t="s">
        <v>3113</v>
      </c>
      <c r="AK108" s="154" t="s">
        <v>3113</v>
      </c>
      <c r="AL108" s="154" t="s">
        <v>3113</v>
      </c>
    </row>
    <row r="109" spans="1:38" ht="89.25">
      <c r="A109" s="169">
        <v>102</v>
      </c>
      <c r="B109" s="182" t="s">
        <v>3482</v>
      </c>
      <c r="C109" s="197" t="s">
        <v>4732</v>
      </c>
      <c r="D109" s="179" t="s">
        <v>4733</v>
      </c>
      <c r="E109" s="154" t="s">
        <v>4734</v>
      </c>
      <c r="F109" s="154" t="s">
        <v>1639</v>
      </c>
      <c r="G109" s="183" t="s">
        <v>3462</v>
      </c>
      <c r="H109" s="154" t="s">
        <v>3113</v>
      </c>
      <c r="I109" s="176" t="s">
        <v>4735</v>
      </c>
      <c r="J109" s="176"/>
      <c r="K109" s="176" t="s">
        <v>4736</v>
      </c>
      <c r="L109" s="177">
        <v>28700</v>
      </c>
      <c r="M109" s="154">
        <v>1</v>
      </c>
      <c r="N109" s="177">
        <v>28700</v>
      </c>
      <c r="O109" s="176" t="s">
        <v>4737</v>
      </c>
      <c r="P109" s="154" t="s">
        <v>3113</v>
      </c>
      <c r="Q109" s="154" t="s">
        <v>3113</v>
      </c>
      <c r="R109" s="154" t="s">
        <v>3113</v>
      </c>
      <c r="S109" s="154" t="s">
        <v>3113</v>
      </c>
      <c r="T109" s="154" t="s">
        <v>3113</v>
      </c>
      <c r="U109" s="154" t="s">
        <v>3113</v>
      </c>
      <c r="V109" s="154" t="s">
        <v>4510</v>
      </c>
      <c r="W109" s="154" t="s">
        <v>3113</v>
      </c>
      <c r="X109" s="154" t="s">
        <v>3113</v>
      </c>
      <c r="Y109" s="177">
        <v>35014</v>
      </c>
      <c r="Z109" s="154" t="s">
        <v>3113</v>
      </c>
      <c r="AA109" s="154" t="s">
        <v>3113</v>
      </c>
      <c r="AB109" s="154" t="s">
        <v>3113</v>
      </c>
      <c r="AC109" s="154" t="s">
        <v>3113</v>
      </c>
      <c r="AD109" s="154" t="s">
        <v>3113</v>
      </c>
      <c r="AE109" s="177">
        <v>35014</v>
      </c>
      <c r="AF109" s="154" t="s">
        <v>3113</v>
      </c>
      <c r="AG109" s="154" t="s">
        <v>3113</v>
      </c>
      <c r="AH109" s="154" t="s">
        <v>3113</v>
      </c>
      <c r="AI109" s="154" t="s">
        <v>3113</v>
      </c>
      <c r="AJ109" s="154" t="s">
        <v>3113</v>
      </c>
      <c r="AK109" s="154" t="s">
        <v>1141</v>
      </c>
      <c r="AL109" s="154" t="s">
        <v>3113</v>
      </c>
    </row>
    <row r="110" spans="1:38" ht="51">
      <c r="A110" s="169">
        <v>103</v>
      </c>
      <c r="B110" s="182" t="s">
        <v>1180</v>
      </c>
      <c r="C110" s="196" t="s">
        <v>4738</v>
      </c>
      <c r="D110" s="166" t="s">
        <v>4739</v>
      </c>
      <c r="E110" s="154" t="s">
        <v>4740</v>
      </c>
      <c r="F110" s="154" t="s">
        <v>1640</v>
      </c>
      <c r="G110" s="181" t="s">
        <v>1642</v>
      </c>
      <c r="H110" s="176"/>
      <c r="I110" s="176" t="s">
        <v>4741</v>
      </c>
      <c r="J110" s="176"/>
      <c r="K110" s="176" t="s">
        <v>568</v>
      </c>
      <c r="L110" s="177">
        <v>98360.66</v>
      </c>
      <c r="M110" s="154">
        <v>3</v>
      </c>
      <c r="N110" s="177" t="s">
        <v>4742</v>
      </c>
      <c r="O110" s="154" t="s">
        <v>3113</v>
      </c>
      <c r="P110" s="156">
        <v>265960</v>
      </c>
      <c r="Q110" s="154" t="s">
        <v>4743</v>
      </c>
      <c r="R110" s="156">
        <v>102960</v>
      </c>
      <c r="S110" s="154" t="s">
        <v>4744</v>
      </c>
      <c r="T110" s="154" t="s">
        <v>3113</v>
      </c>
      <c r="U110" s="154" t="s">
        <v>3113</v>
      </c>
      <c r="V110" s="177" t="s">
        <v>4742</v>
      </c>
      <c r="W110" s="154" t="s">
        <v>3113</v>
      </c>
      <c r="X110" s="154" t="s">
        <v>3113</v>
      </c>
      <c r="Y110" s="154" t="s">
        <v>3113</v>
      </c>
      <c r="Z110" s="154" t="s">
        <v>3113</v>
      </c>
      <c r="AA110" s="154" t="s">
        <v>3113</v>
      </c>
      <c r="AB110" s="154" t="s">
        <v>3113</v>
      </c>
      <c r="AC110" s="154" t="s">
        <v>3113</v>
      </c>
      <c r="AD110" s="154" t="s">
        <v>3113</v>
      </c>
      <c r="AE110" s="154" t="s">
        <v>3113</v>
      </c>
      <c r="AF110" s="154" t="s">
        <v>3113</v>
      </c>
      <c r="AG110" s="154" t="s">
        <v>3113</v>
      </c>
      <c r="AH110" s="154" t="s">
        <v>3113</v>
      </c>
      <c r="AI110" s="154" t="s">
        <v>3113</v>
      </c>
      <c r="AJ110" s="154" t="s">
        <v>3113</v>
      </c>
      <c r="AK110" s="154" t="s">
        <v>3113</v>
      </c>
      <c r="AL110" s="154" t="s">
        <v>3113</v>
      </c>
    </row>
    <row r="111" spans="1:38" ht="132">
      <c r="A111" s="169">
        <v>104</v>
      </c>
      <c r="B111" s="182" t="s">
        <v>1180</v>
      </c>
      <c r="C111" s="197" t="s">
        <v>4745</v>
      </c>
      <c r="D111" s="179" t="s">
        <v>4746</v>
      </c>
      <c r="E111" s="154" t="s">
        <v>4747</v>
      </c>
      <c r="F111" s="154" t="s">
        <v>1640</v>
      </c>
      <c r="G111" s="183" t="s">
        <v>1642</v>
      </c>
      <c r="H111" s="176"/>
      <c r="I111" s="176"/>
      <c r="J111" s="176"/>
      <c r="K111" s="176" t="s">
        <v>4748</v>
      </c>
      <c r="L111" s="177">
        <v>26980</v>
      </c>
      <c r="M111" s="154"/>
      <c r="N111" s="211" t="s">
        <v>5324</v>
      </c>
      <c r="O111" s="176"/>
      <c r="P111" s="176"/>
      <c r="Q111" s="176"/>
      <c r="R111" s="176"/>
      <c r="S111" s="176"/>
      <c r="T111" s="176"/>
      <c r="U111" s="176"/>
      <c r="V111" s="211" t="s">
        <v>5324</v>
      </c>
      <c r="W111" s="176"/>
      <c r="X111" s="176"/>
      <c r="Y111" s="177"/>
      <c r="Z111" s="176"/>
      <c r="AA111" s="176"/>
      <c r="AB111" s="176"/>
      <c r="AC111" s="176"/>
      <c r="AD111" s="176"/>
      <c r="AE111" s="176"/>
      <c r="AF111" s="176"/>
      <c r="AG111" s="176"/>
      <c r="AH111" s="176"/>
      <c r="AI111" s="176"/>
      <c r="AJ111" s="176"/>
      <c r="AK111" s="176"/>
      <c r="AL111" s="176"/>
    </row>
    <row r="112" spans="1:38" ht="132">
      <c r="A112" s="169">
        <v>105</v>
      </c>
      <c r="B112" s="182" t="s">
        <v>1180</v>
      </c>
      <c r="C112" s="196" t="s">
        <v>4749</v>
      </c>
      <c r="D112" s="166" t="s">
        <v>4750</v>
      </c>
      <c r="E112" s="154">
        <v>181</v>
      </c>
      <c r="F112" s="154" t="s">
        <v>1640</v>
      </c>
      <c r="G112" s="181" t="s">
        <v>1642</v>
      </c>
      <c r="H112" s="176"/>
      <c r="I112" s="176" t="s">
        <v>2924</v>
      </c>
      <c r="J112" s="176"/>
      <c r="K112" s="176" t="s">
        <v>5428</v>
      </c>
      <c r="L112" s="177">
        <v>1006301</v>
      </c>
      <c r="M112" s="154">
        <v>3</v>
      </c>
      <c r="N112" s="177" t="s">
        <v>4272</v>
      </c>
      <c r="O112" s="154" t="s">
        <v>3113</v>
      </c>
      <c r="P112" s="188" t="s">
        <v>4751</v>
      </c>
      <c r="Q112" s="188" t="s">
        <v>4752</v>
      </c>
      <c r="R112" s="188" t="s">
        <v>4753</v>
      </c>
      <c r="S112" s="188" t="s">
        <v>4754</v>
      </c>
      <c r="T112" s="154" t="s">
        <v>3113</v>
      </c>
      <c r="U112" s="154" t="s">
        <v>3113</v>
      </c>
      <c r="V112" s="177" t="s">
        <v>4272</v>
      </c>
      <c r="W112" s="154" t="s">
        <v>3113</v>
      </c>
      <c r="X112" s="154" t="s">
        <v>3113</v>
      </c>
      <c r="Y112" s="154" t="s">
        <v>3113</v>
      </c>
      <c r="Z112" s="154" t="s">
        <v>3113</v>
      </c>
      <c r="AA112" s="154" t="s">
        <v>3113</v>
      </c>
      <c r="AB112" s="154" t="s">
        <v>3113</v>
      </c>
      <c r="AC112" s="154" t="s">
        <v>3113</v>
      </c>
      <c r="AD112" s="154" t="s">
        <v>3113</v>
      </c>
      <c r="AE112" s="154" t="s">
        <v>3113</v>
      </c>
      <c r="AF112" s="154" t="s">
        <v>3113</v>
      </c>
      <c r="AG112" s="154" t="s">
        <v>3113</v>
      </c>
      <c r="AH112" s="154" t="s">
        <v>3113</v>
      </c>
      <c r="AI112" s="154" t="s">
        <v>3113</v>
      </c>
      <c r="AJ112" s="154" t="s">
        <v>3113</v>
      </c>
      <c r="AK112" s="154" t="s">
        <v>3113</v>
      </c>
      <c r="AL112" s="154" t="s">
        <v>3113</v>
      </c>
    </row>
    <row r="113" spans="1:38" ht="51">
      <c r="A113" s="169">
        <v>106</v>
      </c>
      <c r="B113" s="182" t="s">
        <v>1180</v>
      </c>
      <c r="C113" s="196" t="s">
        <v>4755</v>
      </c>
      <c r="D113" s="166" t="s">
        <v>4756</v>
      </c>
      <c r="E113" s="154" t="s">
        <v>4757</v>
      </c>
      <c r="F113" s="154" t="s">
        <v>1640</v>
      </c>
      <c r="G113" s="181" t="s">
        <v>1642</v>
      </c>
      <c r="H113" s="176"/>
      <c r="I113" s="176" t="s">
        <v>4758</v>
      </c>
      <c r="J113" s="176" t="s">
        <v>4759</v>
      </c>
      <c r="K113" s="176" t="s">
        <v>3287</v>
      </c>
      <c r="L113" s="177">
        <v>45000</v>
      </c>
      <c r="M113" s="154">
        <v>2</v>
      </c>
      <c r="N113" s="177">
        <v>30347.5</v>
      </c>
      <c r="O113" s="176" t="s">
        <v>4760</v>
      </c>
      <c r="P113" s="177">
        <v>40967.6</v>
      </c>
      <c r="Q113" s="176" t="s">
        <v>4761</v>
      </c>
      <c r="R113" s="177">
        <v>30347.5</v>
      </c>
      <c r="S113" s="176" t="s">
        <v>4762</v>
      </c>
      <c r="T113" s="154" t="s">
        <v>3113</v>
      </c>
      <c r="U113" s="154" t="s">
        <v>3113</v>
      </c>
      <c r="V113" s="176" t="s">
        <v>4763</v>
      </c>
      <c r="W113" s="154" t="s">
        <v>3113</v>
      </c>
      <c r="X113" s="154" t="s">
        <v>3113</v>
      </c>
      <c r="Y113" s="177">
        <v>30347.5</v>
      </c>
      <c r="Z113" s="154" t="s">
        <v>3113</v>
      </c>
      <c r="AA113" s="154" t="s">
        <v>3113</v>
      </c>
      <c r="AB113" s="154" t="s">
        <v>3113</v>
      </c>
      <c r="AC113" s="154" t="s">
        <v>3113</v>
      </c>
      <c r="AD113" s="154" t="s">
        <v>3113</v>
      </c>
      <c r="AE113" s="177">
        <v>30347.5</v>
      </c>
      <c r="AF113" s="154" t="s">
        <v>3113</v>
      </c>
      <c r="AG113" s="154" t="s">
        <v>3113</v>
      </c>
      <c r="AH113" s="154" t="s">
        <v>3113</v>
      </c>
      <c r="AI113" s="154" t="s">
        <v>3113</v>
      </c>
      <c r="AJ113" s="154" t="s">
        <v>3113</v>
      </c>
      <c r="AK113" s="154" t="s">
        <v>1141</v>
      </c>
      <c r="AL113" s="154" t="s">
        <v>3113</v>
      </c>
    </row>
    <row r="114" spans="1:38" ht="202.5">
      <c r="A114" s="169">
        <v>107</v>
      </c>
      <c r="B114" s="182" t="s">
        <v>1180</v>
      </c>
      <c r="C114" s="197" t="s">
        <v>4764</v>
      </c>
      <c r="D114" s="179" t="s">
        <v>4765</v>
      </c>
      <c r="E114" s="154" t="s">
        <v>4216</v>
      </c>
      <c r="F114" s="154" t="s">
        <v>1639</v>
      </c>
      <c r="G114" s="183" t="s">
        <v>1642</v>
      </c>
      <c r="H114" s="154" t="s">
        <v>3113</v>
      </c>
      <c r="I114" s="176" t="s">
        <v>4766</v>
      </c>
      <c r="J114" s="176" t="s">
        <v>4767</v>
      </c>
      <c r="K114" s="176" t="s">
        <v>4768</v>
      </c>
      <c r="L114" s="177">
        <v>163934.43</v>
      </c>
      <c r="M114" s="154">
        <v>10</v>
      </c>
      <c r="N114" s="177" t="s">
        <v>874</v>
      </c>
      <c r="O114" s="212" t="s">
        <v>4769</v>
      </c>
      <c r="P114" s="190" t="s">
        <v>4770</v>
      </c>
      <c r="Q114" s="190" t="s">
        <v>4771</v>
      </c>
      <c r="R114" s="190" t="s">
        <v>4772</v>
      </c>
      <c r="S114" s="190" t="s">
        <v>4773</v>
      </c>
      <c r="T114" s="154" t="s">
        <v>3113</v>
      </c>
      <c r="U114" s="154" t="s">
        <v>3113</v>
      </c>
      <c r="V114" s="176" t="s">
        <v>4774</v>
      </c>
      <c r="W114" s="154" t="s">
        <v>3113</v>
      </c>
      <c r="X114" s="154" t="s">
        <v>3113</v>
      </c>
      <c r="Y114" s="177" t="s">
        <v>874</v>
      </c>
      <c r="Z114" s="177" t="s">
        <v>874</v>
      </c>
      <c r="AA114" s="154" t="s">
        <v>3113</v>
      </c>
      <c r="AB114" s="154" t="s">
        <v>3113</v>
      </c>
      <c r="AC114" s="154" t="s">
        <v>3113</v>
      </c>
      <c r="AD114" s="154" t="s">
        <v>3113</v>
      </c>
      <c r="AE114" s="177" t="s">
        <v>874</v>
      </c>
      <c r="AF114" s="154" t="s">
        <v>3113</v>
      </c>
      <c r="AG114" s="154" t="s">
        <v>3113</v>
      </c>
      <c r="AH114" s="154" t="s">
        <v>3113</v>
      </c>
      <c r="AI114" s="154" t="s">
        <v>3113</v>
      </c>
      <c r="AJ114" s="154" t="s">
        <v>3113</v>
      </c>
      <c r="AK114" s="154" t="s">
        <v>1141</v>
      </c>
      <c r="AL114" s="154" t="s">
        <v>3113</v>
      </c>
    </row>
    <row r="115" spans="1:38" ht="282.75">
      <c r="A115" s="169">
        <v>108</v>
      </c>
      <c r="B115" s="182" t="s">
        <v>1180</v>
      </c>
      <c r="C115" s="196" t="s">
        <v>4775</v>
      </c>
      <c r="D115" s="166" t="s">
        <v>4776</v>
      </c>
      <c r="E115" s="154">
        <v>252</v>
      </c>
      <c r="F115" s="154" t="s">
        <v>1640</v>
      </c>
      <c r="G115" s="181" t="s">
        <v>1642</v>
      </c>
      <c r="H115" s="176"/>
      <c r="I115" s="176" t="s">
        <v>4777</v>
      </c>
      <c r="J115" s="176" t="s">
        <v>4778</v>
      </c>
      <c r="K115" s="176" t="s">
        <v>4687</v>
      </c>
      <c r="L115" s="177">
        <v>88000</v>
      </c>
      <c r="M115" s="154">
        <v>9</v>
      </c>
      <c r="N115" s="189" t="s">
        <v>4779</v>
      </c>
      <c r="O115" s="190" t="s">
        <v>4780</v>
      </c>
      <c r="P115" s="203" t="s">
        <v>4781</v>
      </c>
      <c r="Q115" s="203" t="s">
        <v>4782</v>
      </c>
      <c r="R115" s="203" t="s">
        <v>4783</v>
      </c>
      <c r="S115" s="203" t="s">
        <v>4784</v>
      </c>
      <c r="T115" s="154" t="s">
        <v>4785</v>
      </c>
      <c r="U115" s="154" t="s">
        <v>3113</v>
      </c>
      <c r="V115" s="190" t="s">
        <v>4786</v>
      </c>
      <c r="W115" s="154" t="s">
        <v>3113</v>
      </c>
      <c r="X115" s="154" t="s">
        <v>3113</v>
      </c>
      <c r="Y115" s="177">
        <v>83405.65</v>
      </c>
      <c r="Z115" s="154" t="s">
        <v>3113</v>
      </c>
      <c r="AA115" s="154" t="s">
        <v>3113</v>
      </c>
      <c r="AB115" s="154" t="s">
        <v>3113</v>
      </c>
      <c r="AC115" s="154" t="s">
        <v>3113</v>
      </c>
      <c r="AD115" s="154" t="s">
        <v>3113</v>
      </c>
      <c r="AE115" s="177">
        <v>83405.65</v>
      </c>
      <c r="AF115" s="154" t="s">
        <v>3113</v>
      </c>
      <c r="AG115" s="154" t="s">
        <v>3113</v>
      </c>
      <c r="AH115" s="154" t="s">
        <v>3113</v>
      </c>
      <c r="AI115" s="154" t="s">
        <v>3113</v>
      </c>
      <c r="AJ115" s="154" t="s">
        <v>3113</v>
      </c>
      <c r="AK115" s="154" t="s">
        <v>1141</v>
      </c>
      <c r="AL115" s="154" t="s">
        <v>3113</v>
      </c>
    </row>
    <row r="116" spans="1:38" ht="120">
      <c r="A116" s="169">
        <v>109</v>
      </c>
      <c r="B116" s="182" t="s">
        <v>3482</v>
      </c>
      <c r="C116" s="197" t="s">
        <v>4787</v>
      </c>
      <c r="D116" s="179" t="s">
        <v>4886</v>
      </c>
      <c r="E116" s="154" t="s">
        <v>3323</v>
      </c>
      <c r="F116" s="154" t="s">
        <v>1639</v>
      </c>
      <c r="G116" s="183" t="s">
        <v>3462</v>
      </c>
      <c r="H116" s="154" t="s">
        <v>3113</v>
      </c>
      <c r="I116" s="176" t="s">
        <v>4887</v>
      </c>
      <c r="J116" s="176" t="s">
        <v>4888</v>
      </c>
      <c r="K116" s="176" t="s">
        <v>2400</v>
      </c>
      <c r="L116" s="177">
        <v>84070</v>
      </c>
      <c r="M116" s="154">
        <v>1</v>
      </c>
      <c r="N116" s="177">
        <v>100460</v>
      </c>
      <c r="O116" s="176" t="s">
        <v>4889</v>
      </c>
      <c r="P116" s="154" t="s">
        <v>3113</v>
      </c>
      <c r="Q116" s="154" t="s">
        <v>3113</v>
      </c>
      <c r="R116" s="154" t="s">
        <v>3113</v>
      </c>
      <c r="S116" s="154" t="s">
        <v>3113</v>
      </c>
      <c r="T116" s="154" t="s">
        <v>3113</v>
      </c>
      <c r="U116" s="154" t="s">
        <v>3113</v>
      </c>
      <c r="V116" s="176" t="s">
        <v>4890</v>
      </c>
      <c r="W116" s="154" t="s">
        <v>3113</v>
      </c>
      <c r="X116" s="154" t="s">
        <v>3113</v>
      </c>
      <c r="Y116" s="177">
        <v>100450</v>
      </c>
      <c r="Z116" s="154" t="s">
        <v>3113</v>
      </c>
      <c r="AA116" s="154" t="s">
        <v>3113</v>
      </c>
      <c r="AB116" s="154" t="s">
        <v>3113</v>
      </c>
      <c r="AC116" s="154" t="s">
        <v>3113</v>
      </c>
      <c r="AD116" s="154" t="s">
        <v>3113</v>
      </c>
      <c r="AE116" s="177">
        <v>100450</v>
      </c>
      <c r="AF116" s="154" t="s">
        <v>3113</v>
      </c>
      <c r="AG116" s="154" t="s">
        <v>3113</v>
      </c>
      <c r="AH116" s="176"/>
      <c r="AI116" s="176"/>
      <c r="AJ116" s="176"/>
      <c r="AK116" s="176" t="s">
        <v>1141</v>
      </c>
      <c r="AL116" s="177">
        <v>741</v>
      </c>
    </row>
    <row r="117" spans="1:38" ht="270">
      <c r="A117" s="169">
        <v>110</v>
      </c>
      <c r="B117" s="182" t="s">
        <v>1180</v>
      </c>
      <c r="C117" s="197" t="s">
        <v>4891</v>
      </c>
      <c r="D117" s="179" t="s">
        <v>4892</v>
      </c>
      <c r="E117" s="154" t="s">
        <v>4893</v>
      </c>
      <c r="F117" s="154" t="s">
        <v>1640</v>
      </c>
      <c r="G117" s="183" t="s">
        <v>1642</v>
      </c>
      <c r="H117" s="154" t="s">
        <v>3113</v>
      </c>
      <c r="I117" s="176" t="s">
        <v>4685</v>
      </c>
      <c r="J117" s="176" t="s">
        <v>4894</v>
      </c>
      <c r="K117" s="176" t="s">
        <v>4687</v>
      </c>
      <c r="L117" s="177">
        <v>100000</v>
      </c>
      <c r="M117" s="154">
        <v>6</v>
      </c>
      <c r="N117" s="189" t="s">
        <v>4895</v>
      </c>
      <c r="O117" s="190" t="s">
        <v>4896</v>
      </c>
      <c r="P117" s="212" t="s">
        <v>4897</v>
      </c>
      <c r="Q117" s="212" t="s">
        <v>4898</v>
      </c>
      <c r="R117" s="212" t="s">
        <v>4899</v>
      </c>
      <c r="S117" s="212" t="s">
        <v>4900</v>
      </c>
      <c r="T117" s="154" t="s">
        <v>3113</v>
      </c>
      <c r="U117" s="154" t="s">
        <v>3113</v>
      </c>
      <c r="V117" s="154" t="s">
        <v>3113</v>
      </c>
      <c r="W117" s="154" t="s">
        <v>3113</v>
      </c>
      <c r="X117" s="154" t="s">
        <v>3113</v>
      </c>
      <c r="Y117" s="187">
        <v>37502.65</v>
      </c>
      <c r="Z117" s="154" t="s">
        <v>3113</v>
      </c>
      <c r="AA117" s="154" t="s">
        <v>3113</v>
      </c>
      <c r="AB117" s="154" t="s">
        <v>3113</v>
      </c>
      <c r="AC117" s="154" t="s">
        <v>3113</v>
      </c>
      <c r="AD117" s="154" t="s">
        <v>3113</v>
      </c>
      <c r="AE117" s="187">
        <v>37502.65</v>
      </c>
      <c r="AF117" s="154" t="s">
        <v>3113</v>
      </c>
      <c r="AG117" s="154" t="s">
        <v>3113</v>
      </c>
      <c r="AH117" s="154" t="s">
        <v>3113</v>
      </c>
      <c r="AI117" s="154" t="s">
        <v>3113</v>
      </c>
      <c r="AJ117" s="154" t="s">
        <v>3113</v>
      </c>
      <c r="AK117" s="154" t="s">
        <v>1141</v>
      </c>
      <c r="AL117" s="154" t="s">
        <v>3113</v>
      </c>
    </row>
    <row r="118" spans="1:38" ht="72">
      <c r="A118" s="169">
        <v>111</v>
      </c>
      <c r="B118" s="182" t="s">
        <v>1180</v>
      </c>
      <c r="C118" s="197" t="s">
        <v>4901</v>
      </c>
      <c r="D118" s="179" t="s">
        <v>4902</v>
      </c>
      <c r="E118" s="154" t="s">
        <v>4514</v>
      </c>
      <c r="F118" s="154" t="s">
        <v>1639</v>
      </c>
      <c r="G118" s="183" t="s">
        <v>3462</v>
      </c>
      <c r="H118" s="176"/>
      <c r="I118" s="176"/>
      <c r="J118" s="176"/>
      <c r="K118" s="176" t="s">
        <v>4903</v>
      </c>
      <c r="L118" s="177">
        <v>144262</v>
      </c>
      <c r="M118" s="154">
        <v>1</v>
      </c>
      <c r="N118" s="177" t="s">
        <v>4904</v>
      </c>
      <c r="O118" s="154" t="s">
        <v>3113</v>
      </c>
      <c r="P118" s="154" t="s">
        <v>3113</v>
      </c>
      <c r="Q118" s="154" t="s">
        <v>3113</v>
      </c>
      <c r="R118" s="154" t="s">
        <v>3113</v>
      </c>
      <c r="S118" s="154" t="s">
        <v>3113</v>
      </c>
      <c r="T118" s="154" t="s">
        <v>3113</v>
      </c>
      <c r="U118" s="154" t="s">
        <v>3113</v>
      </c>
      <c r="V118" s="177" t="s">
        <v>4904</v>
      </c>
      <c r="W118" s="154" t="s">
        <v>3113</v>
      </c>
      <c r="X118" s="154" t="s">
        <v>3113</v>
      </c>
      <c r="Y118" s="154" t="s">
        <v>3113</v>
      </c>
      <c r="Z118" s="154" t="s">
        <v>3113</v>
      </c>
      <c r="AA118" s="154" t="s">
        <v>3113</v>
      </c>
      <c r="AB118" s="154" t="s">
        <v>3113</v>
      </c>
      <c r="AC118" s="154" t="s">
        <v>3113</v>
      </c>
      <c r="AD118" s="154" t="s">
        <v>3113</v>
      </c>
      <c r="AE118" s="154" t="s">
        <v>3113</v>
      </c>
      <c r="AF118" s="154" t="s">
        <v>3113</v>
      </c>
      <c r="AG118" s="154" t="s">
        <v>3113</v>
      </c>
      <c r="AH118" s="154" t="s">
        <v>3113</v>
      </c>
      <c r="AI118" s="154" t="s">
        <v>3113</v>
      </c>
      <c r="AJ118" s="154" t="s">
        <v>3113</v>
      </c>
      <c r="AK118" s="154" t="s">
        <v>3113</v>
      </c>
      <c r="AL118" s="154" t="s">
        <v>3113</v>
      </c>
    </row>
    <row r="119" spans="1:38" ht="60">
      <c r="A119" s="169">
        <v>112</v>
      </c>
      <c r="B119" s="182" t="s">
        <v>1180</v>
      </c>
      <c r="C119" s="197" t="s">
        <v>4905</v>
      </c>
      <c r="D119" s="179" t="s">
        <v>4906</v>
      </c>
      <c r="E119" s="154" t="s">
        <v>4907</v>
      </c>
      <c r="F119" s="154" t="s">
        <v>1639</v>
      </c>
      <c r="G119" s="183" t="s">
        <v>1642</v>
      </c>
      <c r="H119" s="176" t="s">
        <v>4908</v>
      </c>
      <c r="I119" s="176" t="s">
        <v>4909</v>
      </c>
      <c r="J119" s="176" t="s">
        <v>4910</v>
      </c>
      <c r="K119" s="176" t="s">
        <v>5428</v>
      </c>
      <c r="L119" s="177">
        <v>339389.6</v>
      </c>
      <c r="M119" s="154">
        <v>3</v>
      </c>
      <c r="N119" s="177">
        <v>344513.98</v>
      </c>
      <c r="O119" s="176" t="s">
        <v>4911</v>
      </c>
      <c r="P119" s="177">
        <v>1268244.25</v>
      </c>
      <c r="Q119" s="176" t="s">
        <v>4912</v>
      </c>
      <c r="R119" s="177">
        <v>344513.98</v>
      </c>
      <c r="S119" s="176" t="s">
        <v>4913</v>
      </c>
      <c r="T119" s="154" t="s">
        <v>3113</v>
      </c>
      <c r="U119" s="154" t="s">
        <v>3113</v>
      </c>
      <c r="V119" s="176" t="s">
        <v>4914</v>
      </c>
      <c r="W119" s="154" t="s">
        <v>3113</v>
      </c>
      <c r="X119" s="154" t="s">
        <v>3113</v>
      </c>
      <c r="Y119" s="177">
        <v>344513.98</v>
      </c>
      <c r="Z119" s="154" t="s">
        <v>3113</v>
      </c>
      <c r="AA119" s="154" t="s">
        <v>3113</v>
      </c>
      <c r="AB119" s="154" t="s">
        <v>3113</v>
      </c>
      <c r="AC119" s="154" t="s">
        <v>3113</v>
      </c>
      <c r="AD119" s="154" t="s">
        <v>3113</v>
      </c>
      <c r="AE119" s="177">
        <v>344513.98</v>
      </c>
      <c r="AF119" s="154" t="s">
        <v>3113</v>
      </c>
      <c r="AG119" s="154" t="s">
        <v>3113</v>
      </c>
      <c r="AH119" s="154" t="s">
        <v>3113</v>
      </c>
      <c r="AI119" s="154" t="s">
        <v>3113</v>
      </c>
      <c r="AJ119" s="154" t="s">
        <v>3113</v>
      </c>
      <c r="AK119" s="154" t="s">
        <v>3113</v>
      </c>
      <c r="AL119" s="154" t="s">
        <v>3113</v>
      </c>
    </row>
    <row r="120" spans="1:38" ht="114.75">
      <c r="A120" s="169">
        <v>113</v>
      </c>
      <c r="B120" s="182" t="s">
        <v>1180</v>
      </c>
      <c r="C120" s="196" t="s">
        <v>4915</v>
      </c>
      <c r="D120" s="166" t="s">
        <v>4916</v>
      </c>
      <c r="E120" s="154" t="s">
        <v>1769</v>
      </c>
      <c r="F120" s="154" t="s">
        <v>1640</v>
      </c>
      <c r="G120" s="181" t="s">
        <v>1642</v>
      </c>
      <c r="H120" s="154" t="s">
        <v>3113</v>
      </c>
      <c r="I120" s="176" t="s">
        <v>4917</v>
      </c>
      <c r="J120" s="176" t="s">
        <v>4918</v>
      </c>
      <c r="K120" s="176" t="s">
        <v>4919</v>
      </c>
      <c r="L120" s="177">
        <v>16400</v>
      </c>
      <c r="M120" s="154">
        <v>1</v>
      </c>
      <c r="N120" s="177" t="s">
        <v>4920</v>
      </c>
      <c r="O120" s="177" t="s">
        <v>4921</v>
      </c>
      <c r="P120" s="154" t="s">
        <v>3113</v>
      </c>
      <c r="Q120" s="154" t="s">
        <v>3113</v>
      </c>
      <c r="R120" s="154" t="s">
        <v>3113</v>
      </c>
      <c r="S120" s="154" t="s">
        <v>3113</v>
      </c>
      <c r="T120" s="154" t="s">
        <v>3113</v>
      </c>
      <c r="U120" s="154" t="s">
        <v>3113</v>
      </c>
      <c r="V120" s="176" t="s">
        <v>4922</v>
      </c>
      <c r="W120" s="154" t="s">
        <v>3113</v>
      </c>
      <c r="X120" s="154" t="s">
        <v>3113</v>
      </c>
      <c r="Y120" s="177">
        <v>2807.95</v>
      </c>
      <c r="Z120" s="154" t="s">
        <v>3113</v>
      </c>
      <c r="AA120" s="154" t="s">
        <v>3113</v>
      </c>
      <c r="AB120" s="154" t="s">
        <v>3113</v>
      </c>
      <c r="AC120" s="154" t="s">
        <v>3113</v>
      </c>
      <c r="AD120" s="154" t="s">
        <v>3113</v>
      </c>
      <c r="AE120" s="177">
        <v>2807.95</v>
      </c>
      <c r="AF120" s="154" t="s">
        <v>3113</v>
      </c>
      <c r="AG120" s="154" t="s">
        <v>3113</v>
      </c>
      <c r="AH120" s="176" t="s">
        <v>4923</v>
      </c>
      <c r="AI120" s="154" t="s">
        <v>3568</v>
      </c>
      <c r="AJ120" s="154" t="s">
        <v>3113</v>
      </c>
      <c r="AK120" s="154" t="s">
        <v>1141</v>
      </c>
      <c r="AL120" s="154" t="s">
        <v>3113</v>
      </c>
    </row>
    <row r="121" spans="1:38" ht="72">
      <c r="A121" s="169">
        <v>114</v>
      </c>
      <c r="B121" s="182" t="s">
        <v>3482</v>
      </c>
      <c r="C121" s="197" t="s">
        <v>4924</v>
      </c>
      <c r="D121" s="179" t="s">
        <v>4925</v>
      </c>
      <c r="E121" s="154" t="s">
        <v>1079</v>
      </c>
      <c r="F121" s="154" t="s">
        <v>1640</v>
      </c>
      <c r="G121" s="183" t="s">
        <v>1642</v>
      </c>
      <c r="H121" s="176" t="s">
        <v>4926</v>
      </c>
      <c r="I121" s="176" t="s">
        <v>4927</v>
      </c>
      <c r="J121" s="176" t="s">
        <v>4928</v>
      </c>
      <c r="K121" s="176" t="s">
        <v>2280</v>
      </c>
      <c r="L121" s="177">
        <v>1278688.52</v>
      </c>
      <c r="M121" s="154">
        <v>4</v>
      </c>
      <c r="N121" s="177">
        <v>1040111</v>
      </c>
      <c r="O121" s="176" t="s">
        <v>4929</v>
      </c>
      <c r="P121" s="177">
        <v>1134584.14</v>
      </c>
      <c r="Q121" s="176" t="s">
        <v>4930</v>
      </c>
      <c r="R121" s="177">
        <v>930149.96</v>
      </c>
      <c r="S121" s="176" t="s">
        <v>4931</v>
      </c>
      <c r="T121" s="213" t="s">
        <v>4019</v>
      </c>
      <c r="U121" s="154" t="s">
        <v>3113</v>
      </c>
      <c r="V121" s="176" t="s">
        <v>4932</v>
      </c>
      <c r="W121" s="154" t="s">
        <v>3113</v>
      </c>
      <c r="X121" s="154" t="s">
        <v>3113</v>
      </c>
      <c r="Y121" s="177">
        <v>1040111</v>
      </c>
      <c r="Z121" s="154" t="s">
        <v>3113</v>
      </c>
      <c r="AA121" s="154" t="s">
        <v>3113</v>
      </c>
      <c r="AB121" s="154" t="s">
        <v>3113</v>
      </c>
      <c r="AC121" s="154" t="s">
        <v>3113</v>
      </c>
      <c r="AD121" s="154" t="s">
        <v>3113</v>
      </c>
      <c r="AE121" s="177">
        <v>1040111</v>
      </c>
      <c r="AF121" s="154" t="s">
        <v>3113</v>
      </c>
      <c r="AG121" s="154" t="s">
        <v>3113</v>
      </c>
      <c r="AH121" s="154" t="s">
        <v>3113</v>
      </c>
      <c r="AI121" s="154" t="s">
        <v>3113</v>
      </c>
      <c r="AJ121" s="154" t="s">
        <v>3113</v>
      </c>
      <c r="AK121" s="154" t="s">
        <v>3113</v>
      </c>
      <c r="AL121" s="154" t="s">
        <v>3113</v>
      </c>
    </row>
    <row r="122" spans="1:38" ht="51">
      <c r="A122" s="169">
        <v>115</v>
      </c>
      <c r="B122" s="182" t="s">
        <v>1180</v>
      </c>
      <c r="C122" s="196" t="s">
        <v>4933</v>
      </c>
      <c r="D122" s="166" t="s">
        <v>4934</v>
      </c>
      <c r="E122" s="154" t="s">
        <v>4935</v>
      </c>
      <c r="F122" s="154" t="s">
        <v>1640</v>
      </c>
      <c r="G122" s="181" t="s">
        <v>3100</v>
      </c>
      <c r="H122" s="154" t="s">
        <v>3113</v>
      </c>
      <c r="I122" s="176" t="s">
        <v>4936</v>
      </c>
      <c r="J122" s="176" t="s">
        <v>4937</v>
      </c>
      <c r="K122" s="176" t="s">
        <v>2250</v>
      </c>
      <c r="L122" s="177">
        <v>32800</v>
      </c>
      <c r="M122" s="154">
        <v>5</v>
      </c>
      <c r="N122" s="177">
        <v>34020</v>
      </c>
      <c r="O122" s="176" t="s">
        <v>4938</v>
      </c>
      <c r="P122" s="177">
        <v>81200</v>
      </c>
      <c r="Q122" s="176" t="s">
        <v>4939</v>
      </c>
      <c r="R122" s="177">
        <v>34020</v>
      </c>
      <c r="S122" s="176" t="s">
        <v>4940</v>
      </c>
      <c r="T122" s="176"/>
      <c r="U122" s="176"/>
      <c r="V122" s="176" t="s">
        <v>4722</v>
      </c>
      <c r="W122" s="154" t="s">
        <v>3113</v>
      </c>
      <c r="X122" s="154" t="s">
        <v>3113</v>
      </c>
      <c r="Y122" s="177">
        <v>34020</v>
      </c>
      <c r="Z122" s="154" t="s">
        <v>3113</v>
      </c>
      <c r="AA122" s="154" t="s">
        <v>3113</v>
      </c>
      <c r="AB122" s="154" t="s">
        <v>3113</v>
      </c>
      <c r="AC122" s="154" t="s">
        <v>3113</v>
      </c>
      <c r="AD122" s="154" t="s">
        <v>3113</v>
      </c>
      <c r="AE122" s="177">
        <v>34020</v>
      </c>
      <c r="AF122" s="154" t="s">
        <v>3113</v>
      </c>
      <c r="AG122" s="154" t="s">
        <v>3113</v>
      </c>
      <c r="AH122" s="154" t="s">
        <v>3113</v>
      </c>
      <c r="AI122" s="154" t="s">
        <v>3113</v>
      </c>
      <c r="AJ122" s="154" t="s">
        <v>3113</v>
      </c>
      <c r="AK122" s="154" t="s">
        <v>1141</v>
      </c>
      <c r="AL122" s="154" t="s">
        <v>3113</v>
      </c>
    </row>
    <row r="123" spans="1:38" ht="60">
      <c r="A123" s="169">
        <v>116</v>
      </c>
      <c r="B123" s="182" t="s">
        <v>3482</v>
      </c>
      <c r="C123" s="197" t="s">
        <v>4941</v>
      </c>
      <c r="D123" s="179" t="s">
        <v>4942</v>
      </c>
      <c r="E123" s="154" t="s">
        <v>4943</v>
      </c>
      <c r="F123" s="154" t="s">
        <v>1639</v>
      </c>
      <c r="G123" s="183" t="s">
        <v>1642</v>
      </c>
      <c r="H123" s="154" t="s">
        <v>3113</v>
      </c>
      <c r="I123" s="176" t="s">
        <v>4731</v>
      </c>
      <c r="J123" s="176" t="s">
        <v>4944</v>
      </c>
      <c r="K123" s="176" t="s">
        <v>2311</v>
      </c>
      <c r="L123" s="177">
        <v>204918.03</v>
      </c>
      <c r="M123" s="154">
        <v>2</v>
      </c>
      <c r="N123" s="177">
        <v>261478.94</v>
      </c>
      <c r="O123" s="176" t="s">
        <v>4945</v>
      </c>
      <c r="P123" s="177" t="s">
        <v>4946</v>
      </c>
      <c r="Q123" s="176" t="s">
        <v>4947</v>
      </c>
      <c r="R123" s="177" t="s">
        <v>4948</v>
      </c>
      <c r="S123" s="176" t="s">
        <v>4949</v>
      </c>
      <c r="T123" s="154" t="s">
        <v>3113</v>
      </c>
      <c r="U123" s="154" t="s">
        <v>3113</v>
      </c>
      <c r="V123" s="176" t="s">
        <v>4950</v>
      </c>
      <c r="W123" s="176"/>
      <c r="X123" s="176"/>
      <c r="Y123" s="177">
        <v>43579.82</v>
      </c>
      <c r="Z123" s="156">
        <v>217899.12</v>
      </c>
      <c r="AA123" s="154" t="s">
        <v>3113</v>
      </c>
      <c r="AB123" s="154" t="s">
        <v>3113</v>
      </c>
      <c r="AC123" s="154" t="s">
        <v>3113</v>
      </c>
      <c r="AD123" s="154" t="s">
        <v>3113</v>
      </c>
      <c r="AE123" s="177">
        <v>261478.94</v>
      </c>
      <c r="AF123" s="154" t="s">
        <v>3113</v>
      </c>
      <c r="AG123" s="154" t="s">
        <v>3113</v>
      </c>
      <c r="AH123" s="154" t="s">
        <v>3113</v>
      </c>
      <c r="AI123" s="154" t="s">
        <v>3113</v>
      </c>
      <c r="AJ123" s="154" t="s">
        <v>3113</v>
      </c>
      <c r="AK123" s="154" t="s">
        <v>3113</v>
      </c>
      <c r="AL123" s="154" t="s">
        <v>3113</v>
      </c>
    </row>
    <row r="124" spans="1:38" ht="60">
      <c r="A124" s="169">
        <v>117</v>
      </c>
      <c r="B124" s="182" t="s">
        <v>1180</v>
      </c>
      <c r="C124" s="198" t="s">
        <v>4951</v>
      </c>
      <c r="D124" s="214" t="s">
        <v>4952</v>
      </c>
      <c r="E124" s="154" t="s">
        <v>3064</v>
      </c>
      <c r="F124" s="154" t="s">
        <v>1640</v>
      </c>
      <c r="G124" s="200" t="s">
        <v>1642</v>
      </c>
      <c r="H124" s="176"/>
      <c r="I124" s="176" t="s">
        <v>4953</v>
      </c>
      <c r="J124" s="176"/>
      <c r="K124" s="176" t="s">
        <v>4954</v>
      </c>
      <c r="L124" s="177">
        <v>909837</v>
      </c>
      <c r="M124" s="154">
        <v>1</v>
      </c>
      <c r="N124" s="177" t="s">
        <v>1785</v>
      </c>
      <c r="O124" s="154" t="s">
        <v>3113</v>
      </c>
      <c r="P124" s="154" t="s">
        <v>3113</v>
      </c>
      <c r="Q124" s="154" t="s">
        <v>3113</v>
      </c>
      <c r="R124" s="154" t="s">
        <v>3113</v>
      </c>
      <c r="S124" s="154" t="s">
        <v>3113</v>
      </c>
      <c r="T124" s="154" t="s">
        <v>3113</v>
      </c>
      <c r="U124" s="154" t="s">
        <v>3113</v>
      </c>
      <c r="V124" s="177" t="s">
        <v>1785</v>
      </c>
      <c r="W124" s="154" t="s">
        <v>3113</v>
      </c>
      <c r="X124" s="154" t="s">
        <v>3113</v>
      </c>
      <c r="Y124" s="154" t="s">
        <v>3113</v>
      </c>
      <c r="Z124" s="154" t="s">
        <v>3113</v>
      </c>
      <c r="AA124" s="154" t="s">
        <v>3113</v>
      </c>
      <c r="AB124" s="154" t="s">
        <v>3113</v>
      </c>
      <c r="AC124" s="154" t="s">
        <v>3113</v>
      </c>
      <c r="AD124" s="154" t="s">
        <v>3113</v>
      </c>
      <c r="AE124" s="154" t="s">
        <v>3113</v>
      </c>
      <c r="AF124" s="154" t="s">
        <v>3113</v>
      </c>
      <c r="AG124" s="154" t="s">
        <v>3113</v>
      </c>
      <c r="AH124" s="154" t="s">
        <v>3113</v>
      </c>
      <c r="AI124" s="154" t="s">
        <v>3113</v>
      </c>
      <c r="AJ124" s="154" t="s">
        <v>3113</v>
      </c>
      <c r="AK124" s="154" t="s">
        <v>3113</v>
      </c>
      <c r="AL124" s="154" t="s">
        <v>3113</v>
      </c>
    </row>
    <row r="125" spans="1:38" ht="89.25">
      <c r="A125" s="169">
        <v>118</v>
      </c>
      <c r="B125" s="182" t="s">
        <v>3482</v>
      </c>
      <c r="C125" s="197" t="s">
        <v>4955</v>
      </c>
      <c r="D125" s="179" t="s">
        <v>4956</v>
      </c>
      <c r="E125" s="154" t="s">
        <v>4957</v>
      </c>
      <c r="F125" s="154" t="s">
        <v>1639</v>
      </c>
      <c r="G125" s="183" t="s">
        <v>3462</v>
      </c>
      <c r="H125" s="154" t="s">
        <v>3113</v>
      </c>
      <c r="I125" s="176" t="s">
        <v>4958</v>
      </c>
      <c r="J125" s="176" t="s">
        <v>4959</v>
      </c>
      <c r="K125" s="176"/>
      <c r="L125" s="177">
        <v>36885.25</v>
      </c>
      <c r="M125" s="154">
        <v>1</v>
      </c>
      <c r="N125" s="177"/>
      <c r="O125" s="176" t="s">
        <v>4960</v>
      </c>
      <c r="P125" s="154" t="s">
        <v>3113</v>
      </c>
      <c r="Q125" s="154" t="s">
        <v>3113</v>
      </c>
      <c r="R125" s="154" t="s">
        <v>3113</v>
      </c>
      <c r="S125" s="154" t="s">
        <v>3113</v>
      </c>
      <c r="T125" s="154" t="s">
        <v>3113</v>
      </c>
      <c r="U125" s="154" t="s">
        <v>3113</v>
      </c>
      <c r="V125" s="154" t="s">
        <v>3113</v>
      </c>
      <c r="W125" s="154" t="s">
        <v>3113</v>
      </c>
      <c r="X125" s="154" t="s">
        <v>3113</v>
      </c>
      <c r="Y125" s="154" t="s">
        <v>3113</v>
      </c>
      <c r="Z125" s="154" t="s">
        <v>3113</v>
      </c>
      <c r="AA125" s="154" t="s">
        <v>3113</v>
      </c>
      <c r="AB125" s="154" t="s">
        <v>3113</v>
      </c>
      <c r="AC125" s="154" t="s">
        <v>3113</v>
      </c>
      <c r="AD125" s="154" t="s">
        <v>3113</v>
      </c>
      <c r="AE125" s="154" t="s">
        <v>3113</v>
      </c>
      <c r="AF125" s="154" t="s">
        <v>3113</v>
      </c>
      <c r="AG125" s="154" t="s">
        <v>3113</v>
      </c>
      <c r="AH125" s="154" t="s">
        <v>3113</v>
      </c>
      <c r="AI125" s="154" t="s">
        <v>3113</v>
      </c>
      <c r="AJ125" s="154" t="s">
        <v>3113</v>
      </c>
      <c r="AK125" s="154" t="s">
        <v>3113</v>
      </c>
      <c r="AL125" s="154" t="s">
        <v>3113</v>
      </c>
    </row>
    <row r="126" spans="1:38" ht="72">
      <c r="A126" s="169">
        <v>119</v>
      </c>
      <c r="B126" s="182" t="s">
        <v>3482</v>
      </c>
      <c r="C126" s="197" t="s">
        <v>4961</v>
      </c>
      <c r="D126" s="179" t="s">
        <v>1148</v>
      </c>
      <c r="E126" s="154" t="s">
        <v>4270</v>
      </c>
      <c r="F126" s="154" t="s">
        <v>1639</v>
      </c>
      <c r="G126" s="183" t="s">
        <v>1642</v>
      </c>
      <c r="H126" s="188" t="s">
        <v>4962</v>
      </c>
      <c r="I126" s="176" t="s">
        <v>4963</v>
      </c>
      <c r="J126" s="176" t="s">
        <v>4964</v>
      </c>
      <c r="K126" s="176" t="s">
        <v>2090</v>
      </c>
      <c r="L126" s="177">
        <v>864325.8</v>
      </c>
      <c r="M126" s="154">
        <v>1</v>
      </c>
      <c r="N126" s="177">
        <v>1613027.93</v>
      </c>
      <c r="O126" s="176" t="s">
        <v>4965</v>
      </c>
      <c r="P126" s="154" t="s">
        <v>3113</v>
      </c>
      <c r="Q126" s="154" t="s">
        <v>3113</v>
      </c>
      <c r="R126" s="154" t="s">
        <v>3113</v>
      </c>
      <c r="S126" s="154" t="s">
        <v>3113</v>
      </c>
      <c r="T126" s="154" t="s">
        <v>3113</v>
      </c>
      <c r="U126" s="154" t="s">
        <v>3113</v>
      </c>
      <c r="V126" s="176" t="s">
        <v>4966</v>
      </c>
      <c r="W126" s="154" t="s">
        <v>3113</v>
      </c>
      <c r="X126" s="154" t="s">
        <v>3113</v>
      </c>
      <c r="Y126" s="177">
        <v>1613027.93</v>
      </c>
      <c r="Z126" s="154" t="s">
        <v>3113</v>
      </c>
      <c r="AA126" s="154" t="s">
        <v>3113</v>
      </c>
      <c r="AB126" s="154" t="s">
        <v>3113</v>
      </c>
      <c r="AC126" s="154" t="s">
        <v>3113</v>
      </c>
      <c r="AD126" s="154" t="s">
        <v>3113</v>
      </c>
      <c r="AE126" s="154" t="s">
        <v>3113</v>
      </c>
      <c r="AF126" s="177">
        <v>1613027.93</v>
      </c>
      <c r="AG126" s="154" t="s">
        <v>3113</v>
      </c>
      <c r="AH126" s="154" t="s">
        <v>3113</v>
      </c>
      <c r="AI126" s="154" t="s">
        <v>3113</v>
      </c>
      <c r="AJ126" s="154" t="s">
        <v>3113</v>
      </c>
      <c r="AK126" s="154" t="s">
        <v>3113</v>
      </c>
      <c r="AL126" s="154" t="s">
        <v>3113</v>
      </c>
    </row>
    <row r="127" spans="1:38" ht="60">
      <c r="A127" s="169">
        <v>120</v>
      </c>
      <c r="B127" s="182" t="s">
        <v>1180</v>
      </c>
      <c r="C127" s="198" t="s">
        <v>4967</v>
      </c>
      <c r="D127" s="171" t="s">
        <v>4604</v>
      </c>
      <c r="E127" s="154" t="s">
        <v>3059</v>
      </c>
      <c r="F127" s="154" t="s">
        <v>1640</v>
      </c>
      <c r="G127" s="181" t="s">
        <v>1642</v>
      </c>
      <c r="H127" s="176" t="s">
        <v>4968</v>
      </c>
      <c r="I127" s="176" t="s">
        <v>4731</v>
      </c>
      <c r="J127" s="176" t="s">
        <v>4969</v>
      </c>
      <c r="K127" s="176" t="s">
        <v>4970</v>
      </c>
      <c r="L127" s="177">
        <v>819672.13</v>
      </c>
      <c r="M127" s="154">
        <v>1</v>
      </c>
      <c r="N127" s="177">
        <v>999180</v>
      </c>
      <c r="O127" s="176" t="s">
        <v>4971</v>
      </c>
      <c r="P127" s="154" t="s">
        <v>3113</v>
      </c>
      <c r="Q127" s="154" t="s">
        <v>3113</v>
      </c>
      <c r="R127" s="154" t="s">
        <v>3113</v>
      </c>
      <c r="S127" s="154" t="s">
        <v>3113</v>
      </c>
      <c r="T127" s="154" t="s">
        <v>3113</v>
      </c>
      <c r="U127" s="154" t="s">
        <v>3113</v>
      </c>
      <c r="V127" s="176" t="s">
        <v>4950</v>
      </c>
      <c r="W127" s="154" t="s">
        <v>3113</v>
      </c>
      <c r="X127" s="154" t="s">
        <v>3113</v>
      </c>
      <c r="Y127" s="177">
        <v>999180</v>
      </c>
      <c r="Z127" s="154" t="s">
        <v>3113</v>
      </c>
      <c r="AA127" s="154" t="s">
        <v>3113</v>
      </c>
      <c r="AB127" s="154" t="s">
        <v>3113</v>
      </c>
      <c r="AC127" s="154" t="s">
        <v>3113</v>
      </c>
      <c r="AD127" s="154" t="s">
        <v>3113</v>
      </c>
      <c r="AE127" s="177">
        <v>999180</v>
      </c>
      <c r="AF127" s="154" t="s">
        <v>3113</v>
      </c>
      <c r="AG127" s="154" t="s">
        <v>3113</v>
      </c>
      <c r="AH127" s="154" t="s">
        <v>3113</v>
      </c>
      <c r="AI127" s="154" t="s">
        <v>3113</v>
      </c>
      <c r="AJ127" s="154" t="s">
        <v>3113</v>
      </c>
      <c r="AK127" s="154" t="s">
        <v>1141</v>
      </c>
      <c r="AL127" s="154" t="s">
        <v>3113</v>
      </c>
    </row>
    <row r="128" spans="1:38" ht="51">
      <c r="A128" s="169">
        <v>121</v>
      </c>
      <c r="B128" s="182" t="s">
        <v>3482</v>
      </c>
      <c r="C128" s="197" t="s">
        <v>4972</v>
      </c>
      <c r="D128" s="179" t="s">
        <v>4973</v>
      </c>
      <c r="E128" s="154" t="s">
        <v>4974</v>
      </c>
      <c r="F128" s="154" t="s">
        <v>1639</v>
      </c>
      <c r="G128" s="183" t="s">
        <v>3462</v>
      </c>
      <c r="H128" s="154" t="s">
        <v>3113</v>
      </c>
      <c r="I128" s="176" t="s">
        <v>4766</v>
      </c>
      <c r="J128" s="176" t="s">
        <v>4975</v>
      </c>
      <c r="K128" s="176" t="s">
        <v>4976</v>
      </c>
      <c r="L128" s="177">
        <v>47000</v>
      </c>
      <c r="M128" s="154">
        <v>1</v>
      </c>
      <c r="N128" s="177">
        <v>61488</v>
      </c>
      <c r="O128" s="176" t="s">
        <v>4977</v>
      </c>
      <c r="P128" s="154" t="s">
        <v>3113</v>
      </c>
      <c r="Q128" s="154" t="s">
        <v>3113</v>
      </c>
      <c r="R128" s="154" t="s">
        <v>3113</v>
      </c>
      <c r="S128" s="154" t="s">
        <v>3113</v>
      </c>
      <c r="T128" s="154" t="s">
        <v>3113</v>
      </c>
      <c r="U128" s="154" t="s">
        <v>3113</v>
      </c>
      <c r="V128" s="176" t="s">
        <v>4978</v>
      </c>
      <c r="W128" s="154" t="s">
        <v>3113</v>
      </c>
      <c r="X128" s="154" t="s">
        <v>3113</v>
      </c>
      <c r="Y128" s="154" t="s">
        <v>3113</v>
      </c>
      <c r="Z128" s="177">
        <v>61488</v>
      </c>
      <c r="AA128" s="154" t="s">
        <v>3113</v>
      </c>
      <c r="AB128" s="154" t="s">
        <v>3113</v>
      </c>
      <c r="AC128" s="154" t="s">
        <v>3113</v>
      </c>
      <c r="AD128" s="154" t="s">
        <v>3113</v>
      </c>
      <c r="AE128" s="177">
        <v>61488</v>
      </c>
      <c r="AF128" s="154" t="s">
        <v>3113</v>
      </c>
      <c r="AG128" s="154" t="s">
        <v>3113</v>
      </c>
      <c r="AH128" s="176" t="s">
        <v>4978</v>
      </c>
      <c r="AI128" s="176" t="s">
        <v>3568</v>
      </c>
      <c r="AJ128" s="154" t="s">
        <v>3113</v>
      </c>
      <c r="AK128" s="154" t="s">
        <v>3113</v>
      </c>
      <c r="AL128" s="154" t="s">
        <v>3113</v>
      </c>
    </row>
    <row r="129" spans="1:38" ht="48">
      <c r="A129" s="169">
        <v>122</v>
      </c>
      <c r="B129" s="182" t="s">
        <v>1180</v>
      </c>
      <c r="C129" s="197" t="s">
        <v>4979</v>
      </c>
      <c r="D129" s="179" t="s">
        <v>4980</v>
      </c>
      <c r="E129" s="154" t="s">
        <v>3715</v>
      </c>
      <c r="F129" s="154" t="s">
        <v>1639</v>
      </c>
      <c r="G129" s="183" t="s">
        <v>1642</v>
      </c>
      <c r="H129" s="154" t="s">
        <v>3113</v>
      </c>
      <c r="I129" s="176" t="s">
        <v>3706</v>
      </c>
      <c r="J129" s="176" t="s">
        <v>4981</v>
      </c>
      <c r="K129" s="176" t="s">
        <v>4982</v>
      </c>
      <c r="L129" s="177">
        <v>120170</v>
      </c>
      <c r="M129" s="154">
        <v>2</v>
      </c>
      <c r="N129" s="177">
        <v>62336</v>
      </c>
      <c r="O129" s="176" t="s">
        <v>4983</v>
      </c>
      <c r="P129" s="177">
        <v>86020</v>
      </c>
      <c r="Q129" s="176" t="s">
        <v>4984</v>
      </c>
      <c r="R129" s="177">
        <v>62336</v>
      </c>
      <c r="S129" s="176" t="s">
        <v>3272</v>
      </c>
      <c r="T129" s="154" t="s">
        <v>3113</v>
      </c>
      <c r="U129" s="154" t="s">
        <v>3113</v>
      </c>
      <c r="V129" s="176" t="s">
        <v>4685</v>
      </c>
      <c r="W129" s="154" t="s">
        <v>3113</v>
      </c>
      <c r="X129" s="154" t="s">
        <v>3113</v>
      </c>
      <c r="Y129" s="177">
        <v>62336</v>
      </c>
      <c r="Z129" s="154" t="s">
        <v>3113</v>
      </c>
      <c r="AA129" s="154" t="s">
        <v>3113</v>
      </c>
      <c r="AB129" s="154" t="s">
        <v>3113</v>
      </c>
      <c r="AC129" s="154" t="s">
        <v>3113</v>
      </c>
      <c r="AD129" s="154" t="s">
        <v>3113</v>
      </c>
      <c r="AE129" s="177">
        <v>62336</v>
      </c>
      <c r="AF129" s="154" t="s">
        <v>3113</v>
      </c>
      <c r="AG129" s="154" t="s">
        <v>3113</v>
      </c>
      <c r="AH129" s="154" t="s">
        <v>3113</v>
      </c>
      <c r="AI129" s="154" t="s">
        <v>3113</v>
      </c>
      <c r="AJ129" s="154" t="s">
        <v>3113</v>
      </c>
      <c r="AK129" s="154" t="s">
        <v>1141</v>
      </c>
      <c r="AL129" s="154" t="s">
        <v>3113</v>
      </c>
    </row>
    <row r="130" spans="1:38" ht="156">
      <c r="A130" s="169">
        <v>123</v>
      </c>
      <c r="B130" s="182" t="s">
        <v>1180</v>
      </c>
      <c r="C130" s="197" t="s">
        <v>4985</v>
      </c>
      <c r="D130" s="179" t="s">
        <v>4986</v>
      </c>
      <c r="E130" s="154" t="s">
        <v>4987</v>
      </c>
      <c r="F130" s="154" t="s">
        <v>1640</v>
      </c>
      <c r="G130" s="183" t="s">
        <v>1642</v>
      </c>
      <c r="H130" s="154" t="s">
        <v>3113</v>
      </c>
      <c r="I130" s="176" t="s">
        <v>4988</v>
      </c>
      <c r="J130" s="176" t="s">
        <v>4989</v>
      </c>
      <c r="K130" s="176" t="s">
        <v>5428</v>
      </c>
      <c r="L130" s="177">
        <v>81967</v>
      </c>
      <c r="M130" s="154">
        <v>2</v>
      </c>
      <c r="N130" s="177" t="s">
        <v>4990</v>
      </c>
      <c r="O130" s="176" t="s">
        <v>4991</v>
      </c>
      <c r="P130" s="176" t="s">
        <v>4992</v>
      </c>
      <c r="Q130" s="176" t="s">
        <v>4993</v>
      </c>
      <c r="R130" s="176" t="s">
        <v>4994</v>
      </c>
      <c r="S130" s="176" t="s">
        <v>4995</v>
      </c>
      <c r="T130" s="154" t="s">
        <v>3113</v>
      </c>
      <c r="U130" s="154" t="s">
        <v>3113</v>
      </c>
      <c r="V130" s="176" t="s">
        <v>4996</v>
      </c>
      <c r="W130" s="154" t="s">
        <v>3113</v>
      </c>
      <c r="X130" s="154" t="s">
        <v>3113</v>
      </c>
      <c r="Y130" s="177">
        <v>95509.72</v>
      </c>
      <c r="Z130" s="154" t="s">
        <v>3113</v>
      </c>
      <c r="AA130" s="154" t="s">
        <v>3113</v>
      </c>
      <c r="AB130" s="154" t="s">
        <v>3113</v>
      </c>
      <c r="AC130" s="154" t="s">
        <v>3113</v>
      </c>
      <c r="AD130" s="154" t="s">
        <v>3113</v>
      </c>
      <c r="AE130" s="177">
        <v>95509.72</v>
      </c>
      <c r="AF130" s="154" t="s">
        <v>3113</v>
      </c>
      <c r="AG130" s="154" t="s">
        <v>3113</v>
      </c>
      <c r="AH130" s="154" t="s">
        <v>3113</v>
      </c>
      <c r="AI130" s="154" t="s">
        <v>3113</v>
      </c>
      <c r="AJ130" s="154" t="s">
        <v>3113</v>
      </c>
      <c r="AK130" s="154" t="s">
        <v>1141</v>
      </c>
      <c r="AL130" s="154" t="s">
        <v>3113</v>
      </c>
    </row>
    <row r="131" spans="1:38" ht="72">
      <c r="A131" s="169">
        <v>124</v>
      </c>
      <c r="B131" s="182" t="s">
        <v>1180</v>
      </c>
      <c r="C131" s="197" t="s">
        <v>4997</v>
      </c>
      <c r="D131" s="179" t="s">
        <v>4998</v>
      </c>
      <c r="E131" s="154" t="s">
        <v>2226</v>
      </c>
      <c r="F131" s="154" t="s">
        <v>1640</v>
      </c>
      <c r="G131" s="183" t="s">
        <v>1642</v>
      </c>
      <c r="H131" s="176"/>
      <c r="I131" s="176"/>
      <c r="J131" s="176"/>
      <c r="K131" s="176" t="s">
        <v>4999</v>
      </c>
      <c r="L131" s="177">
        <v>97200</v>
      </c>
      <c r="M131" s="154"/>
      <c r="N131" s="177" t="s">
        <v>4298</v>
      </c>
      <c r="O131" s="154" t="s">
        <v>3113</v>
      </c>
      <c r="P131" s="154" t="s">
        <v>3113</v>
      </c>
      <c r="Q131" s="154" t="s">
        <v>3113</v>
      </c>
      <c r="R131" s="154" t="s">
        <v>3113</v>
      </c>
      <c r="S131" s="154" t="s">
        <v>3113</v>
      </c>
      <c r="T131" s="154" t="s">
        <v>3113</v>
      </c>
      <c r="U131" s="154" t="s">
        <v>3113</v>
      </c>
      <c r="V131" s="176" t="s">
        <v>4298</v>
      </c>
      <c r="W131" s="154" t="s">
        <v>3113</v>
      </c>
      <c r="X131" s="154" t="s">
        <v>3113</v>
      </c>
      <c r="Y131" s="154" t="s">
        <v>3113</v>
      </c>
      <c r="Z131" s="154" t="s">
        <v>3113</v>
      </c>
      <c r="AA131" s="154" t="s">
        <v>3113</v>
      </c>
      <c r="AB131" s="154" t="s">
        <v>3113</v>
      </c>
      <c r="AC131" s="154" t="s">
        <v>3113</v>
      </c>
      <c r="AD131" s="154" t="s">
        <v>3113</v>
      </c>
      <c r="AE131" s="154" t="s">
        <v>3113</v>
      </c>
      <c r="AF131" s="154" t="s">
        <v>3113</v>
      </c>
      <c r="AG131" s="154" t="s">
        <v>3113</v>
      </c>
      <c r="AH131" s="154" t="s">
        <v>3113</v>
      </c>
      <c r="AI131" s="154" t="s">
        <v>3113</v>
      </c>
      <c r="AJ131" s="154" t="s">
        <v>3113</v>
      </c>
      <c r="AK131" s="154" t="s">
        <v>3113</v>
      </c>
      <c r="AL131" s="154" t="s">
        <v>3113</v>
      </c>
    </row>
    <row r="132" spans="1:38" ht="72">
      <c r="A132" s="169">
        <v>125</v>
      </c>
      <c r="B132" s="182" t="s">
        <v>1180</v>
      </c>
      <c r="C132" s="197" t="s">
        <v>5000</v>
      </c>
      <c r="D132" s="179" t="s">
        <v>5001</v>
      </c>
      <c r="E132" s="154" t="s">
        <v>5002</v>
      </c>
      <c r="F132" s="154" t="s">
        <v>1640</v>
      </c>
      <c r="G132" s="183" t="s">
        <v>1642</v>
      </c>
      <c r="H132" s="176"/>
      <c r="I132" s="176" t="s">
        <v>4922</v>
      </c>
      <c r="J132" s="176"/>
      <c r="K132" s="176" t="s">
        <v>5428</v>
      </c>
      <c r="L132" s="177">
        <v>97350</v>
      </c>
      <c r="M132" s="154">
        <v>1</v>
      </c>
      <c r="N132" s="177" t="s">
        <v>4272</v>
      </c>
      <c r="O132" s="154" t="s">
        <v>3113</v>
      </c>
      <c r="P132" s="154" t="s">
        <v>3113</v>
      </c>
      <c r="Q132" s="154" t="s">
        <v>3113</v>
      </c>
      <c r="R132" s="154" t="s">
        <v>3113</v>
      </c>
      <c r="S132" s="154" t="s">
        <v>3113</v>
      </c>
      <c r="T132" s="154" t="s">
        <v>3113</v>
      </c>
      <c r="U132" s="154" t="s">
        <v>3113</v>
      </c>
      <c r="V132" s="177" t="s">
        <v>4272</v>
      </c>
      <c r="W132" s="154" t="s">
        <v>3113</v>
      </c>
      <c r="X132" s="154" t="s">
        <v>3113</v>
      </c>
      <c r="Y132" s="154" t="s">
        <v>3113</v>
      </c>
      <c r="Z132" s="154" t="s">
        <v>3113</v>
      </c>
      <c r="AA132" s="154" t="s">
        <v>3113</v>
      </c>
      <c r="AB132" s="154" t="s">
        <v>3113</v>
      </c>
      <c r="AC132" s="154" t="s">
        <v>3113</v>
      </c>
      <c r="AD132" s="154" t="s">
        <v>3113</v>
      </c>
      <c r="AE132" s="154" t="s">
        <v>3113</v>
      </c>
      <c r="AF132" s="154" t="s">
        <v>3113</v>
      </c>
      <c r="AG132" s="154" t="s">
        <v>3113</v>
      </c>
      <c r="AH132" s="154" t="s">
        <v>3113</v>
      </c>
      <c r="AI132" s="154" t="s">
        <v>3113</v>
      </c>
      <c r="AJ132" s="154" t="s">
        <v>3113</v>
      </c>
      <c r="AK132" s="154" t="s">
        <v>3113</v>
      </c>
      <c r="AL132" s="154" t="s">
        <v>3113</v>
      </c>
    </row>
    <row r="133" spans="1:38" ht="38.25">
      <c r="A133" s="169">
        <v>126</v>
      </c>
      <c r="B133" s="182" t="s">
        <v>1180</v>
      </c>
      <c r="C133" s="197" t="s">
        <v>5003</v>
      </c>
      <c r="D133" s="179" t="s">
        <v>5004</v>
      </c>
      <c r="E133" s="154" t="s">
        <v>5005</v>
      </c>
      <c r="F133" s="154" t="s">
        <v>1640</v>
      </c>
      <c r="G133" s="183" t="s">
        <v>1642</v>
      </c>
      <c r="H133" s="154" t="s">
        <v>3113</v>
      </c>
      <c r="I133" s="176" t="s">
        <v>5006</v>
      </c>
      <c r="J133" s="176" t="s">
        <v>5007</v>
      </c>
      <c r="K133" s="176" t="s">
        <v>5008</v>
      </c>
      <c r="L133" s="177">
        <v>49180.33</v>
      </c>
      <c r="M133" s="154">
        <v>2</v>
      </c>
      <c r="N133" s="177">
        <v>61994.3</v>
      </c>
      <c r="O133" s="176" t="s">
        <v>5009</v>
      </c>
      <c r="P133" s="215" t="s">
        <v>5010</v>
      </c>
      <c r="Q133" s="215" t="s">
        <v>5011</v>
      </c>
      <c r="R133" s="215" t="s">
        <v>5012</v>
      </c>
      <c r="S133" s="215" t="s">
        <v>5013</v>
      </c>
      <c r="T133" s="154" t="s">
        <v>3113</v>
      </c>
      <c r="U133" s="154" t="s">
        <v>3113</v>
      </c>
      <c r="V133" s="176" t="s">
        <v>4927</v>
      </c>
      <c r="W133" s="154" t="s">
        <v>3113</v>
      </c>
      <c r="X133" s="154" t="s">
        <v>3113</v>
      </c>
      <c r="Y133" s="177">
        <v>61994.3</v>
      </c>
      <c r="Z133" s="154" t="s">
        <v>3113</v>
      </c>
      <c r="AA133" s="154" t="s">
        <v>3113</v>
      </c>
      <c r="AB133" s="154" t="s">
        <v>3113</v>
      </c>
      <c r="AC133" s="154" t="s">
        <v>3113</v>
      </c>
      <c r="AD133" s="154" t="s">
        <v>3113</v>
      </c>
      <c r="AE133" s="177">
        <v>61994.3</v>
      </c>
      <c r="AF133" s="154" t="s">
        <v>3113</v>
      </c>
      <c r="AG133" s="154" t="s">
        <v>3113</v>
      </c>
      <c r="AH133" s="154" t="s">
        <v>3113</v>
      </c>
      <c r="AI133" s="154" t="s">
        <v>3113</v>
      </c>
      <c r="AJ133" s="154" t="s">
        <v>3113</v>
      </c>
      <c r="AK133" s="154" t="s">
        <v>3113</v>
      </c>
      <c r="AL133" s="154" t="s">
        <v>3113</v>
      </c>
    </row>
    <row r="134" spans="1:38" ht="132">
      <c r="A134" s="169">
        <v>127</v>
      </c>
      <c r="B134" s="182" t="s">
        <v>1180</v>
      </c>
      <c r="C134" s="197" t="s">
        <v>5014</v>
      </c>
      <c r="D134" s="179" t="s">
        <v>5015</v>
      </c>
      <c r="E134" s="154" t="s">
        <v>1772</v>
      </c>
      <c r="F134" s="154" t="s">
        <v>1640</v>
      </c>
      <c r="G134" s="183" t="s">
        <v>1642</v>
      </c>
      <c r="H134" s="176" t="s">
        <v>5016</v>
      </c>
      <c r="I134" s="176" t="s">
        <v>5017</v>
      </c>
      <c r="J134" s="176" t="s">
        <v>5018</v>
      </c>
      <c r="K134" s="176" t="s">
        <v>2311</v>
      </c>
      <c r="L134" s="177">
        <v>48972</v>
      </c>
      <c r="M134" s="154">
        <v>3</v>
      </c>
      <c r="N134" s="177">
        <v>36224</v>
      </c>
      <c r="O134" s="176" t="s">
        <v>5019</v>
      </c>
      <c r="P134" s="177">
        <v>58836</v>
      </c>
      <c r="Q134" s="176" t="s">
        <v>5020</v>
      </c>
      <c r="R134" s="177">
        <v>36224</v>
      </c>
      <c r="S134" s="176" t="s">
        <v>5021</v>
      </c>
      <c r="T134" s="154" t="s">
        <v>3113</v>
      </c>
      <c r="U134" s="154" t="s">
        <v>3113</v>
      </c>
      <c r="V134" s="176" t="s">
        <v>5022</v>
      </c>
      <c r="W134" s="154" t="s">
        <v>3113</v>
      </c>
      <c r="X134" s="154" t="s">
        <v>3113</v>
      </c>
      <c r="Y134" s="177">
        <v>18112</v>
      </c>
      <c r="Z134" s="177">
        <v>18112</v>
      </c>
      <c r="AA134" s="154" t="s">
        <v>3113</v>
      </c>
      <c r="AB134" s="154" t="s">
        <v>3113</v>
      </c>
      <c r="AC134" s="154" t="s">
        <v>3113</v>
      </c>
      <c r="AD134" s="154" t="s">
        <v>3113</v>
      </c>
      <c r="AE134" s="177">
        <v>36224</v>
      </c>
      <c r="AF134" s="154" t="s">
        <v>3113</v>
      </c>
      <c r="AG134" s="154" t="s">
        <v>3113</v>
      </c>
      <c r="AH134" s="154" t="s">
        <v>3113</v>
      </c>
      <c r="AI134" s="154" t="s">
        <v>3113</v>
      </c>
      <c r="AJ134" s="154" t="s">
        <v>3113</v>
      </c>
      <c r="AK134" s="154" t="s">
        <v>3113</v>
      </c>
      <c r="AL134" s="154" t="s">
        <v>3113</v>
      </c>
    </row>
    <row r="135" spans="1:38" ht="153">
      <c r="A135" s="169">
        <v>128</v>
      </c>
      <c r="B135" s="176" t="s">
        <v>4117</v>
      </c>
      <c r="C135" s="197" t="s">
        <v>5023</v>
      </c>
      <c r="D135" s="179" t="s">
        <v>5024</v>
      </c>
      <c r="E135" s="154" t="s">
        <v>4120</v>
      </c>
      <c r="F135" s="154" t="s">
        <v>1639</v>
      </c>
      <c r="G135" s="183" t="s">
        <v>1642</v>
      </c>
      <c r="H135" s="176" t="s">
        <v>5025</v>
      </c>
      <c r="I135" s="176" t="s">
        <v>5026</v>
      </c>
      <c r="J135" s="176" t="s">
        <v>5027</v>
      </c>
      <c r="K135" s="176" t="s">
        <v>5028</v>
      </c>
      <c r="L135" s="177">
        <v>900000.99</v>
      </c>
      <c r="M135" s="154">
        <v>2</v>
      </c>
      <c r="N135" s="177">
        <v>1281000</v>
      </c>
      <c r="O135" s="176" t="s">
        <v>5029</v>
      </c>
      <c r="P135" s="177">
        <v>3177612.28</v>
      </c>
      <c r="Q135" s="176" t="s">
        <v>5030</v>
      </c>
      <c r="R135" s="177">
        <v>1281000</v>
      </c>
      <c r="S135" s="176" t="s">
        <v>5031</v>
      </c>
      <c r="T135" s="154" t="s">
        <v>3113</v>
      </c>
      <c r="U135" s="154" t="s">
        <v>3113</v>
      </c>
      <c r="V135" s="176" t="s">
        <v>5017</v>
      </c>
      <c r="W135" s="154" t="s">
        <v>3113</v>
      </c>
      <c r="X135" s="154" t="s">
        <v>3113</v>
      </c>
      <c r="Y135" s="154" t="s">
        <v>3113</v>
      </c>
      <c r="Z135" s="177">
        <v>427000</v>
      </c>
      <c r="AA135" s="177">
        <v>427000</v>
      </c>
      <c r="AB135" s="177">
        <v>427000</v>
      </c>
      <c r="AC135" s="154" t="s">
        <v>3113</v>
      </c>
      <c r="AD135" s="154" t="s">
        <v>3113</v>
      </c>
      <c r="AE135" s="177">
        <v>1281000</v>
      </c>
      <c r="AF135" s="154" t="s">
        <v>3113</v>
      </c>
      <c r="AG135" s="154" t="s">
        <v>3113</v>
      </c>
      <c r="AH135" s="154" t="s">
        <v>3113</v>
      </c>
      <c r="AI135" s="154" t="s">
        <v>3113</v>
      </c>
      <c r="AJ135" s="154" t="s">
        <v>3113</v>
      </c>
      <c r="AK135" s="176"/>
      <c r="AL135" s="176"/>
    </row>
    <row r="136" spans="1:38" ht="72">
      <c r="A136" s="169">
        <v>129</v>
      </c>
      <c r="B136" s="182" t="s">
        <v>1180</v>
      </c>
      <c r="C136" s="197" t="s">
        <v>5032</v>
      </c>
      <c r="D136" s="179" t="s">
        <v>4902</v>
      </c>
      <c r="E136" s="154" t="s">
        <v>4514</v>
      </c>
      <c r="F136" s="154" t="s">
        <v>1639</v>
      </c>
      <c r="G136" s="183" t="s">
        <v>3462</v>
      </c>
      <c r="H136" s="154" t="s">
        <v>3113</v>
      </c>
      <c r="I136" s="176" t="s">
        <v>5033</v>
      </c>
      <c r="J136" s="176" t="s">
        <v>5034</v>
      </c>
      <c r="K136" s="176" t="s">
        <v>4903</v>
      </c>
      <c r="L136" s="177">
        <v>288524</v>
      </c>
      <c r="M136" s="154">
        <v>1</v>
      </c>
      <c r="N136" s="177">
        <v>370000</v>
      </c>
      <c r="O136" s="176" t="s">
        <v>5035</v>
      </c>
      <c r="P136" s="154" t="s">
        <v>3113</v>
      </c>
      <c r="Q136" s="154" t="s">
        <v>3113</v>
      </c>
      <c r="R136" s="154" t="s">
        <v>3113</v>
      </c>
      <c r="S136" s="154" t="s">
        <v>3113</v>
      </c>
      <c r="T136" s="154" t="s">
        <v>3113</v>
      </c>
      <c r="U136" s="154" t="s">
        <v>3113</v>
      </c>
      <c r="V136" s="176" t="s">
        <v>5036</v>
      </c>
      <c r="W136" s="154" t="s">
        <v>3113</v>
      </c>
      <c r="X136" s="154" t="s">
        <v>3113</v>
      </c>
      <c r="Y136" s="177">
        <v>185000</v>
      </c>
      <c r="Z136" s="177">
        <v>185000</v>
      </c>
      <c r="AA136" s="154" t="s">
        <v>3113</v>
      </c>
      <c r="AB136" s="154" t="s">
        <v>3113</v>
      </c>
      <c r="AC136" s="154" t="s">
        <v>3113</v>
      </c>
      <c r="AD136" s="154" t="s">
        <v>3113</v>
      </c>
      <c r="AE136" s="177">
        <v>370000</v>
      </c>
      <c r="AF136" s="154" t="s">
        <v>3113</v>
      </c>
      <c r="AG136" s="154" t="s">
        <v>3113</v>
      </c>
      <c r="AH136" s="154" t="s">
        <v>3113</v>
      </c>
      <c r="AI136" s="154" t="s">
        <v>3113</v>
      </c>
      <c r="AJ136" s="154" t="s">
        <v>3113</v>
      </c>
      <c r="AK136" s="176" t="s">
        <v>1141</v>
      </c>
      <c r="AL136" s="154" t="s">
        <v>3113</v>
      </c>
    </row>
    <row r="137" spans="1:38" ht="114.75">
      <c r="A137" s="169">
        <v>130</v>
      </c>
      <c r="B137" s="182" t="s">
        <v>3482</v>
      </c>
      <c r="C137" s="197" t="s">
        <v>5037</v>
      </c>
      <c r="D137" s="216" t="s">
        <v>5038</v>
      </c>
      <c r="E137" s="154" t="s">
        <v>4037</v>
      </c>
      <c r="F137" s="154" t="s">
        <v>1640</v>
      </c>
      <c r="G137" s="183" t="s">
        <v>1642</v>
      </c>
      <c r="H137" s="176" t="s">
        <v>4962</v>
      </c>
      <c r="I137" s="176" t="s">
        <v>4978</v>
      </c>
      <c r="J137" s="176" t="s">
        <v>4964</v>
      </c>
      <c r="K137" s="176" t="s">
        <v>5039</v>
      </c>
      <c r="L137" s="177">
        <v>19356497.54</v>
      </c>
      <c r="M137" s="154">
        <v>3</v>
      </c>
      <c r="N137" s="177" t="s">
        <v>5040</v>
      </c>
      <c r="O137" s="177" t="s">
        <v>5041</v>
      </c>
      <c r="P137" s="154" t="s">
        <v>3113</v>
      </c>
      <c r="Q137" s="154" t="s">
        <v>3113</v>
      </c>
      <c r="R137" s="154" t="s">
        <v>3113</v>
      </c>
      <c r="S137" s="154" t="s">
        <v>3113</v>
      </c>
      <c r="T137" s="154" t="s">
        <v>3113</v>
      </c>
      <c r="U137" s="154" t="s">
        <v>3113</v>
      </c>
      <c r="V137" s="176" t="s">
        <v>5042</v>
      </c>
      <c r="W137" s="154" t="s">
        <v>3113</v>
      </c>
      <c r="X137" s="154" t="s">
        <v>3113</v>
      </c>
      <c r="Y137" s="154" t="s">
        <v>3113</v>
      </c>
      <c r="Z137" s="177">
        <v>1898688.44</v>
      </c>
      <c r="AA137" s="154" t="s">
        <v>3113</v>
      </c>
      <c r="AB137" s="154" t="s">
        <v>3113</v>
      </c>
      <c r="AC137" s="154" t="s">
        <v>3113</v>
      </c>
      <c r="AD137" s="154" t="s">
        <v>3113</v>
      </c>
      <c r="AE137" s="154" t="s">
        <v>3113</v>
      </c>
      <c r="AF137" s="177">
        <v>1898688.44</v>
      </c>
      <c r="AG137" s="154" t="s">
        <v>3113</v>
      </c>
      <c r="AH137" s="154" t="s">
        <v>3113</v>
      </c>
      <c r="AI137" s="154" t="s">
        <v>3113</v>
      </c>
      <c r="AJ137" s="154" t="s">
        <v>3113</v>
      </c>
      <c r="AK137" s="154" t="s">
        <v>3113</v>
      </c>
      <c r="AL137" s="154" t="s">
        <v>3113</v>
      </c>
    </row>
    <row r="138" spans="1:38" ht="60">
      <c r="A138" s="169">
        <v>131</v>
      </c>
      <c r="B138" s="182" t="s">
        <v>1180</v>
      </c>
      <c r="C138" s="198" t="s">
        <v>5043</v>
      </c>
      <c r="D138" s="199" t="s">
        <v>5044</v>
      </c>
      <c r="E138" s="154" t="s">
        <v>4521</v>
      </c>
      <c r="F138" s="154" t="s">
        <v>1640</v>
      </c>
      <c r="G138" s="200" t="s">
        <v>1642</v>
      </c>
      <c r="H138" s="176" t="s">
        <v>5045</v>
      </c>
      <c r="I138" s="176" t="s">
        <v>5046</v>
      </c>
      <c r="J138" s="176" t="s">
        <v>5047</v>
      </c>
      <c r="K138" s="176" t="s">
        <v>2280</v>
      </c>
      <c r="L138" s="177">
        <v>354754</v>
      </c>
      <c r="M138" s="154">
        <v>1</v>
      </c>
      <c r="N138" s="177">
        <v>480680</v>
      </c>
      <c r="O138" s="176" t="s">
        <v>5048</v>
      </c>
      <c r="P138" s="154" t="s">
        <v>3113</v>
      </c>
      <c r="Q138" s="154" t="s">
        <v>3113</v>
      </c>
      <c r="R138" s="154" t="s">
        <v>3113</v>
      </c>
      <c r="S138" s="154" t="s">
        <v>3113</v>
      </c>
      <c r="T138" s="154" t="s">
        <v>3113</v>
      </c>
      <c r="U138" s="154" t="s">
        <v>3113</v>
      </c>
      <c r="V138" s="176" t="s">
        <v>5017</v>
      </c>
      <c r="W138" s="154" t="s">
        <v>3113</v>
      </c>
      <c r="X138" s="154" t="s">
        <v>3113</v>
      </c>
      <c r="Y138" s="177">
        <v>480680</v>
      </c>
      <c r="Z138" s="154" t="s">
        <v>3113</v>
      </c>
      <c r="AA138" s="154" t="s">
        <v>3113</v>
      </c>
      <c r="AB138" s="154" t="s">
        <v>3113</v>
      </c>
      <c r="AC138" s="154" t="s">
        <v>3113</v>
      </c>
      <c r="AD138" s="154" t="s">
        <v>3113</v>
      </c>
      <c r="AE138" s="177">
        <v>480680</v>
      </c>
      <c r="AF138" s="154" t="s">
        <v>3113</v>
      </c>
      <c r="AG138" s="154" t="s">
        <v>3113</v>
      </c>
      <c r="AH138" s="154" t="s">
        <v>3113</v>
      </c>
      <c r="AI138" s="154" t="s">
        <v>3113</v>
      </c>
      <c r="AJ138" s="154" t="s">
        <v>3113</v>
      </c>
      <c r="AK138" s="176" t="s">
        <v>1141</v>
      </c>
      <c r="AL138" s="154" t="s">
        <v>3113</v>
      </c>
    </row>
    <row r="139" spans="1:38" ht="72">
      <c r="A139" s="169">
        <v>132</v>
      </c>
      <c r="B139" s="182" t="s">
        <v>3482</v>
      </c>
      <c r="C139" s="196" t="s">
        <v>5049</v>
      </c>
      <c r="D139" s="217" t="s">
        <v>5050</v>
      </c>
      <c r="E139" s="154"/>
      <c r="F139" s="154" t="s">
        <v>1639</v>
      </c>
      <c r="G139" s="181" t="s">
        <v>5051</v>
      </c>
      <c r="H139" s="176"/>
      <c r="I139" s="176" t="s">
        <v>5052</v>
      </c>
      <c r="J139" s="176"/>
      <c r="K139" s="176"/>
      <c r="L139" s="177">
        <v>44792622.86</v>
      </c>
      <c r="M139" s="154">
        <v>9</v>
      </c>
      <c r="N139" s="177"/>
      <c r="O139" s="176" t="s">
        <v>5053</v>
      </c>
      <c r="P139" s="176"/>
      <c r="Q139" s="176"/>
      <c r="R139" s="176"/>
      <c r="S139" s="176"/>
      <c r="T139" s="176"/>
      <c r="U139" s="176"/>
      <c r="V139" s="176" t="s">
        <v>5053</v>
      </c>
      <c r="W139" s="176"/>
      <c r="X139" s="176"/>
      <c r="Y139" s="177"/>
      <c r="Z139" s="176"/>
      <c r="AA139" s="176"/>
      <c r="AB139" s="176"/>
      <c r="AC139" s="176"/>
      <c r="AD139" s="176"/>
      <c r="AE139" s="176"/>
      <c r="AF139" s="176"/>
      <c r="AG139" s="176"/>
      <c r="AH139" s="176"/>
      <c r="AI139" s="176"/>
      <c r="AJ139" s="176"/>
      <c r="AK139" s="176"/>
      <c r="AL139" s="176"/>
    </row>
    <row r="140" spans="1:38" ht="120">
      <c r="A140" s="169">
        <v>133</v>
      </c>
      <c r="B140" s="182" t="s">
        <v>1180</v>
      </c>
      <c r="C140" s="197" t="s">
        <v>5054</v>
      </c>
      <c r="D140" s="179" t="s">
        <v>5055</v>
      </c>
      <c r="E140" s="154" t="s">
        <v>5056</v>
      </c>
      <c r="F140" s="154" t="s">
        <v>1640</v>
      </c>
      <c r="G140" s="183" t="s">
        <v>1642</v>
      </c>
      <c r="H140" s="176"/>
      <c r="I140" s="176"/>
      <c r="J140" s="176"/>
      <c r="K140" s="176" t="s">
        <v>5057</v>
      </c>
      <c r="L140" s="177">
        <v>187991.8</v>
      </c>
      <c r="M140" s="154" t="s">
        <v>3113</v>
      </c>
      <c r="N140" s="154" t="s">
        <v>3113</v>
      </c>
      <c r="O140" s="176" t="s">
        <v>4298</v>
      </c>
      <c r="P140" s="154" t="s">
        <v>3113</v>
      </c>
      <c r="Q140" s="154" t="s">
        <v>3113</v>
      </c>
      <c r="R140" s="154" t="s">
        <v>3113</v>
      </c>
      <c r="S140" s="154" t="s">
        <v>3113</v>
      </c>
      <c r="T140" s="154" t="s">
        <v>3113</v>
      </c>
      <c r="U140" s="154" t="s">
        <v>3113</v>
      </c>
      <c r="V140" s="176" t="s">
        <v>4298</v>
      </c>
      <c r="W140" s="154" t="s">
        <v>3113</v>
      </c>
      <c r="X140" s="154" t="s">
        <v>3113</v>
      </c>
      <c r="Y140" s="154" t="s">
        <v>3113</v>
      </c>
      <c r="Z140" s="154" t="s">
        <v>3113</v>
      </c>
      <c r="AA140" s="154" t="s">
        <v>3113</v>
      </c>
      <c r="AB140" s="154" t="s">
        <v>3113</v>
      </c>
      <c r="AC140" s="154" t="s">
        <v>3113</v>
      </c>
      <c r="AD140" s="154" t="s">
        <v>3113</v>
      </c>
      <c r="AE140" s="154" t="s">
        <v>3113</v>
      </c>
      <c r="AF140" s="154" t="s">
        <v>3113</v>
      </c>
      <c r="AG140" s="154" t="s">
        <v>3113</v>
      </c>
      <c r="AH140" s="154" t="s">
        <v>3113</v>
      </c>
      <c r="AI140" s="154" t="s">
        <v>3113</v>
      </c>
      <c r="AJ140" s="154" t="s">
        <v>3113</v>
      </c>
      <c r="AK140" s="154" t="s">
        <v>3113</v>
      </c>
      <c r="AL140" s="154" t="s">
        <v>3113</v>
      </c>
    </row>
    <row r="141" spans="1:38" ht="60">
      <c r="A141" s="169">
        <v>134</v>
      </c>
      <c r="B141" s="182" t="s">
        <v>1180</v>
      </c>
      <c r="C141" s="197" t="s">
        <v>5058</v>
      </c>
      <c r="D141" s="179" t="s">
        <v>5059</v>
      </c>
      <c r="E141" s="154" t="s">
        <v>3147</v>
      </c>
      <c r="F141" s="154" t="s">
        <v>1640</v>
      </c>
      <c r="G141" s="183" t="s">
        <v>1642</v>
      </c>
      <c r="H141" s="154" t="s">
        <v>3113</v>
      </c>
      <c r="I141" s="176" t="s">
        <v>5060</v>
      </c>
      <c r="J141" s="176" t="s">
        <v>5061</v>
      </c>
      <c r="K141" s="176" t="s">
        <v>2280</v>
      </c>
      <c r="L141" s="177">
        <v>50410</v>
      </c>
      <c r="M141" s="154">
        <v>1</v>
      </c>
      <c r="N141" s="177">
        <v>78690</v>
      </c>
      <c r="O141" s="176" t="s">
        <v>5062</v>
      </c>
      <c r="P141" s="154" t="s">
        <v>3113</v>
      </c>
      <c r="Q141" s="154" t="s">
        <v>3113</v>
      </c>
      <c r="R141" s="154" t="s">
        <v>3113</v>
      </c>
      <c r="S141" s="154" t="s">
        <v>3113</v>
      </c>
      <c r="T141" s="154" t="s">
        <v>3113</v>
      </c>
      <c r="U141" s="154" t="s">
        <v>3113</v>
      </c>
      <c r="V141" s="176" t="s">
        <v>5063</v>
      </c>
      <c r="W141" s="154" t="s">
        <v>3113</v>
      </c>
      <c r="X141" s="154" t="s">
        <v>3113</v>
      </c>
      <c r="Y141" s="177">
        <v>78690</v>
      </c>
      <c r="Z141" s="154" t="s">
        <v>3113</v>
      </c>
      <c r="AA141" s="154" t="s">
        <v>3113</v>
      </c>
      <c r="AB141" s="154" t="s">
        <v>3113</v>
      </c>
      <c r="AC141" s="154" t="s">
        <v>3113</v>
      </c>
      <c r="AD141" s="154" t="s">
        <v>3113</v>
      </c>
      <c r="AE141" s="177">
        <v>78690</v>
      </c>
      <c r="AF141" s="154" t="s">
        <v>3113</v>
      </c>
      <c r="AG141" s="154" t="s">
        <v>3113</v>
      </c>
      <c r="AH141" s="154" t="s">
        <v>3113</v>
      </c>
      <c r="AI141" s="154" t="s">
        <v>3113</v>
      </c>
      <c r="AJ141" s="154" t="s">
        <v>3113</v>
      </c>
      <c r="AK141" s="154" t="s">
        <v>1141</v>
      </c>
      <c r="AL141" s="154" t="s">
        <v>3113</v>
      </c>
    </row>
    <row r="142" spans="1:38" ht="60">
      <c r="A142" s="169">
        <v>135</v>
      </c>
      <c r="B142" s="182" t="s">
        <v>1180</v>
      </c>
      <c r="C142" s="197" t="s">
        <v>5064</v>
      </c>
      <c r="D142" s="179" t="s">
        <v>5065</v>
      </c>
      <c r="E142" s="154" t="s">
        <v>3890</v>
      </c>
      <c r="F142" s="154" t="s">
        <v>1640</v>
      </c>
      <c r="G142" s="183" t="s">
        <v>1642</v>
      </c>
      <c r="H142" s="154" t="s">
        <v>3113</v>
      </c>
      <c r="I142" s="176" t="s">
        <v>4763</v>
      </c>
      <c r="J142" s="176" t="s">
        <v>5066</v>
      </c>
      <c r="K142" s="176" t="s">
        <v>5067</v>
      </c>
      <c r="L142" s="177">
        <v>123825.02</v>
      </c>
      <c r="M142" s="154">
        <v>1</v>
      </c>
      <c r="N142" s="177">
        <v>138539.58</v>
      </c>
      <c r="O142" s="176" t="s">
        <v>5068</v>
      </c>
      <c r="P142" s="154" t="s">
        <v>3113</v>
      </c>
      <c r="Q142" s="154" t="s">
        <v>3113</v>
      </c>
      <c r="R142" s="154" t="s">
        <v>3113</v>
      </c>
      <c r="S142" s="154" t="s">
        <v>3113</v>
      </c>
      <c r="T142" s="154" t="s">
        <v>3113</v>
      </c>
      <c r="U142" s="154" t="s">
        <v>3113</v>
      </c>
      <c r="V142" s="176" t="s">
        <v>4914</v>
      </c>
      <c r="W142" s="154" t="s">
        <v>3113</v>
      </c>
      <c r="X142" s="154" t="s">
        <v>3113</v>
      </c>
      <c r="Y142" s="177">
        <v>138539.58</v>
      </c>
      <c r="Z142" s="154" t="s">
        <v>3113</v>
      </c>
      <c r="AA142" s="154" t="s">
        <v>3113</v>
      </c>
      <c r="AB142" s="154" t="s">
        <v>3113</v>
      </c>
      <c r="AC142" s="154" t="s">
        <v>3113</v>
      </c>
      <c r="AD142" s="154" t="s">
        <v>3113</v>
      </c>
      <c r="AE142" s="177">
        <v>138539.58</v>
      </c>
      <c r="AF142" s="154" t="s">
        <v>3113</v>
      </c>
      <c r="AG142" s="154" t="s">
        <v>3113</v>
      </c>
      <c r="AH142" s="154" t="s">
        <v>3113</v>
      </c>
      <c r="AI142" s="154" t="s">
        <v>3113</v>
      </c>
      <c r="AJ142" s="154" t="s">
        <v>3113</v>
      </c>
      <c r="AK142" s="154" t="s">
        <v>1141</v>
      </c>
      <c r="AL142" s="154" t="s">
        <v>3113</v>
      </c>
    </row>
    <row r="143" spans="1:38" ht="108">
      <c r="A143" s="169">
        <v>136</v>
      </c>
      <c r="B143" s="182" t="s">
        <v>3482</v>
      </c>
      <c r="C143" s="197" t="s">
        <v>5069</v>
      </c>
      <c r="D143" s="178" t="s">
        <v>5070</v>
      </c>
      <c r="E143" s="154" t="s">
        <v>1727</v>
      </c>
      <c r="F143" s="154" t="s">
        <v>1639</v>
      </c>
      <c r="G143" s="183" t="s">
        <v>3462</v>
      </c>
      <c r="H143" s="176"/>
      <c r="I143" s="176"/>
      <c r="J143" s="176"/>
      <c r="K143" s="176" t="s">
        <v>4566</v>
      </c>
      <c r="L143" s="177">
        <v>340000</v>
      </c>
      <c r="M143" s="154"/>
      <c r="N143" s="177" t="s">
        <v>4298</v>
      </c>
      <c r="O143" s="154" t="s">
        <v>3113</v>
      </c>
      <c r="P143" s="154" t="s">
        <v>3113</v>
      </c>
      <c r="Q143" s="154" t="s">
        <v>3113</v>
      </c>
      <c r="R143" s="154" t="s">
        <v>3113</v>
      </c>
      <c r="S143" s="154" t="s">
        <v>3113</v>
      </c>
      <c r="T143" s="154" t="s">
        <v>3113</v>
      </c>
      <c r="U143" s="154" t="s">
        <v>3113</v>
      </c>
      <c r="V143" s="176" t="s">
        <v>4298</v>
      </c>
      <c r="W143" s="154" t="s">
        <v>3113</v>
      </c>
      <c r="X143" s="154" t="s">
        <v>3113</v>
      </c>
      <c r="Y143" s="154" t="s">
        <v>3113</v>
      </c>
      <c r="Z143" s="154" t="s">
        <v>3113</v>
      </c>
      <c r="AA143" s="154" t="s">
        <v>3113</v>
      </c>
      <c r="AB143" s="154" t="s">
        <v>3113</v>
      </c>
      <c r="AC143" s="154" t="s">
        <v>3113</v>
      </c>
      <c r="AD143" s="154" t="s">
        <v>3113</v>
      </c>
      <c r="AE143" s="154" t="s">
        <v>3113</v>
      </c>
      <c r="AF143" s="154" t="s">
        <v>3113</v>
      </c>
      <c r="AG143" s="154" t="s">
        <v>3113</v>
      </c>
      <c r="AH143" s="154" t="s">
        <v>3113</v>
      </c>
      <c r="AI143" s="154" t="s">
        <v>3113</v>
      </c>
      <c r="AJ143" s="154" t="s">
        <v>3113</v>
      </c>
      <c r="AK143" s="154" t="s">
        <v>3113</v>
      </c>
      <c r="AL143" s="154" t="s">
        <v>3113</v>
      </c>
    </row>
    <row r="144" spans="1:38" ht="123.75">
      <c r="A144" s="169">
        <v>137</v>
      </c>
      <c r="B144" s="182" t="s">
        <v>1180</v>
      </c>
      <c r="C144" s="197" t="s">
        <v>5071</v>
      </c>
      <c r="D144" s="178" t="s">
        <v>5072</v>
      </c>
      <c r="E144" s="154" t="s">
        <v>3288</v>
      </c>
      <c r="F144" s="154" t="s">
        <v>1640</v>
      </c>
      <c r="G144" s="183" t="s">
        <v>1642</v>
      </c>
      <c r="H144" s="154" t="s">
        <v>3113</v>
      </c>
      <c r="I144" s="176" t="s">
        <v>4923</v>
      </c>
      <c r="J144" s="176" t="s">
        <v>5073</v>
      </c>
      <c r="K144" s="176" t="s">
        <v>4301</v>
      </c>
      <c r="L144" s="177">
        <v>134000</v>
      </c>
      <c r="M144" s="154">
        <v>11</v>
      </c>
      <c r="N144" s="177" t="s">
        <v>5074</v>
      </c>
      <c r="O144" s="176" t="s">
        <v>5075</v>
      </c>
      <c r="P144" s="176" t="s">
        <v>5076</v>
      </c>
      <c r="Q144" s="190" t="s">
        <v>5077</v>
      </c>
      <c r="R144" s="176" t="s">
        <v>5078</v>
      </c>
      <c r="S144" s="190" t="s">
        <v>5079</v>
      </c>
      <c r="T144" s="154" t="s">
        <v>5080</v>
      </c>
      <c r="U144" s="154" t="s">
        <v>3113</v>
      </c>
      <c r="V144" s="176" t="s">
        <v>5081</v>
      </c>
      <c r="W144" s="154" t="s">
        <v>3113</v>
      </c>
      <c r="X144" s="154" t="s">
        <v>3113</v>
      </c>
      <c r="Y144" s="177">
        <v>91298.7</v>
      </c>
      <c r="Z144" s="154" t="s">
        <v>3113</v>
      </c>
      <c r="AA144" s="154" t="s">
        <v>3113</v>
      </c>
      <c r="AB144" s="154" t="s">
        <v>3113</v>
      </c>
      <c r="AC144" s="154" t="s">
        <v>3113</v>
      </c>
      <c r="AD144" s="154" t="s">
        <v>3113</v>
      </c>
      <c r="AE144" s="177">
        <v>91298.7</v>
      </c>
      <c r="AF144" s="154" t="s">
        <v>3113</v>
      </c>
      <c r="AG144" s="154" t="s">
        <v>3113</v>
      </c>
      <c r="AH144" s="154" t="s">
        <v>3113</v>
      </c>
      <c r="AI144" s="154" t="s">
        <v>3113</v>
      </c>
      <c r="AJ144" s="154" t="s">
        <v>3113</v>
      </c>
      <c r="AK144" s="154" t="s">
        <v>1141</v>
      </c>
      <c r="AL144" s="154" t="s">
        <v>3113</v>
      </c>
    </row>
    <row r="145" spans="1:38" ht="108">
      <c r="A145" s="169">
        <v>138</v>
      </c>
      <c r="B145" s="182" t="s">
        <v>3482</v>
      </c>
      <c r="C145" s="197" t="s">
        <v>5082</v>
      </c>
      <c r="D145" s="178" t="s">
        <v>5083</v>
      </c>
      <c r="E145" s="154" t="s">
        <v>5084</v>
      </c>
      <c r="F145" s="154" t="s">
        <v>1640</v>
      </c>
      <c r="G145" s="183" t="s">
        <v>1642</v>
      </c>
      <c r="H145" s="176" t="s">
        <v>5085</v>
      </c>
      <c r="I145" s="176" t="s">
        <v>5086</v>
      </c>
      <c r="J145" s="176" t="s">
        <v>5087</v>
      </c>
      <c r="K145" s="176" t="s">
        <v>4101</v>
      </c>
      <c r="L145" s="177">
        <v>50986089</v>
      </c>
      <c r="M145" s="154">
        <v>1</v>
      </c>
      <c r="N145" s="177">
        <v>60878000</v>
      </c>
      <c r="O145" s="176" t="s">
        <v>5088</v>
      </c>
      <c r="P145" s="154" t="s">
        <v>3113</v>
      </c>
      <c r="Q145" s="154" t="s">
        <v>3113</v>
      </c>
      <c r="R145" s="154" t="s">
        <v>3113</v>
      </c>
      <c r="S145" s="154" t="s">
        <v>3113</v>
      </c>
      <c r="T145" s="154" t="s">
        <v>3113</v>
      </c>
      <c r="U145" s="154" t="s">
        <v>3113</v>
      </c>
      <c r="V145" s="176" t="s">
        <v>4966</v>
      </c>
      <c r="W145" s="154" t="s">
        <v>3113</v>
      </c>
      <c r="X145" s="154" t="s">
        <v>3113</v>
      </c>
      <c r="Y145" s="154" t="s">
        <v>3113</v>
      </c>
      <c r="Z145" s="177">
        <v>60878000</v>
      </c>
      <c r="AA145" s="154" t="s">
        <v>3113</v>
      </c>
      <c r="AB145" s="154" t="s">
        <v>3113</v>
      </c>
      <c r="AC145" s="154" t="s">
        <v>3113</v>
      </c>
      <c r="AD145" s="154" t="s">
        <v>3113</v>
      </c>
      <c r="AE145" s="154" t="s">
        <v>3113</v>
      </c>
      <c r="AF145" s="177">
        <v>60878000</v>
      </c>
      <c r="AG145" s="154" t="s">
        <v>3113</v>
      </c>
      <c r="AH145" s="154" t="s">
        <v>3113</v>
      </c>
      <c r="AI145" s="154" t="s">
        <v>3113</v>
      </c>
      <c r="AJ145" s="154" t="s">
        <v>3113</v>
      </c>
      <c r="AK145" s="154" t="s">
        <v>3113</v>
      </c>
      <c r="AL145" s="154" t="s">
        <v>3113</v>
      </c>
    </row>
    <row r="146" spans="1:38" ht="72">
      <c r="A146" s="169">
        <v>139</v>
      </c>
      <c r="B146" s="182" t="s">
        <v>1180</v>
      </c>
      <c r="C146" s="197" t="s">
        <v>5089</v>
      </c>
      <c r="D146" s="178" t="s">
        <v>5090</v>
      </c>
      <c r="E146" s="154" t="s">
        <v>5091</v>
      </c>
      <c r="F146" s="154" t="s">
        <v>1640</v>
      </c>
      <c r="G146" s="183" t="s">
        <v>1642</v>
      </c>
      <c r="H146" s="176"/>
      <c r="I146" s="176"/>
      <c r="J146" s="176"/>
      <c r="K146" s="176" t="s">
        <v>3231</v>
      </c>
      <c r="L146" s="177">
        <v>295081.92</v>
      </c>
      <c r="M146" s="154"/>
      <c r="N146" s="177" t="s">
        <v>4904</v>
      </c>
      <c r="O146" s="154" t="s">
        <v>3113</v>
      </c>
      <c r="P146" s="154" t="s">
        <v>3113</v>
      </c>
      <c r="Q146" s="154" t="s">
        <v>3113</v>
      </c>
      <c r="R146" s="154" t="s">
        <v>3113</v>
      </c>
      <c r="S146" s="154" t="s">
        <v>3113</v>
      </c>
      <c r="T146" s="154" t="s">
        <v>3113</v>
      </c>
      <c r="U146" s="154" t="s">
        <v>3113</v>
      </c>
      <c r="V146" s="177" t="s">
        <v>4904</v>
      </c>
      <c r="W146" s="154" t="s">
        <v>3113</v>
      </c>
      <c r="X146" s="154" t="s">
        <v>3113</v>
      </c>
      <c r="Y146" s="154" t="s">
        <v>3113</v>
      </c>
      <c r="Z146" s="154" t="s">
        <v>3113</v>
      </c>
      <c r="AA146" s="154" t="s">
        <v>3113</v>
      </c>
      <c r="AB146" s="154" t="s">
        <v>3113</v>
      </c>
      <c r="AC146" s="154" t="s">
        <v>3113</v>
      </c>
      <c r="AD146" s="154" t="s">
        <v>3113</v>
      </c>
      <c r="AE146" s="154" t="s">
        <v>3113</v>
      </c>
      <c r="AF146" s="154" t="s">
        <v>3113</v>
      </c>
      <c r="AG146" s="154" t="s">
        <v>3113</v>
      </c>
      <c r="AH146" s="154" t="s">
        <v>3113</v>
      </c>
      <c r="AI146" s="154" t="s">
        <v>3113</v>
      </c>
      <c r="AJ146" s="154" t="s">
        <v>3113</v>
      </c>
      <c r="AK146" s="154" t="s">
        <v>3113</v>
      </c>
      <c r="AL146" s="154" t="s">
        <v>3113</v>
      </c>
    </row>
    <row r="147" spans="1:38" ht="51">
      <c r="A147" s="169">
        <v>140</v>
      </c>
      <c r="B147" s="182" t="s">
        <v>3482</v>
      </c>
      <c r="C147" s="197" t="s">
        <v>5092</v>
      </c>
      <c r="D147" s="178" t="s">
        <v>5093</v>
      </c>
      <c r="E147" s="154" t="s">
        <v>2215</v>
      </c>
      <c r="F147" s="154" t="s">
        <v>1639</v>
      </c>
      <c r="G147" s="183" t="s">
        <v>1642</v>
      </c>
      <c r="H147" s="176"/>
      <c r="I147" s="176" t="s">
        <v>5094</v>
      </c>
      <c r="J147" s="176"/>
      <c r="K147" s="176" t="s">
        <v>5095</v>
      </c>
      <c r="L147" s="177">
        <v>7193745</v>
      </c>
      <c r="M147" s="154">
        <v>4</v>
      </c>
      <c r="N147" s="177" t="s">
        <v>5096</v>
      </c>
      <c r="O147" s="154" t="s">
        <v>3113</v>
      </c>
      <c r="P147" s="154" t="s">
        <v>3113</v>
      </c>
      <c r="Q147" s="154" t="s">
        <v>3113</v>
      </c>
      <c r="R147" s="154" t="s">
        <v>3113</v>
      </c>
      <c r="S147" s="154" t="s">
        <v>3113</v>
      </c>
      <c r="T147" s="154" t="s">
        <v>3113</v>
      </c>
      <c r="U147" s="154" t="s">
        <v>3113</v>
      </c>
      <c r="V147" s="177" t="s">
        <v>5096</v>
      </c>
      <c r="W147" s="154" t="s">
        <v>3113</v>
      </c>
      <c r="X147" s="154" t="s">
        <v>3113</v>
      </c>
      <c r="Y147" s="154" t="s">
        <v>3113</v>
      </c>
      <c r="Z147" s="154" t="s">
        <v>3113</v>
      </c>
      <c r="AA147" s="154" t="s">
        <v>3113</v>
      </c>
      <c r="AB147" s="154" t="s">
        <v>3113</v>
      </c>
      <c r="AC147" s="154" t="s">
        <v>3113</v>
      </c>
      <c r="AD147" s="154" t="s">
        <v>3113</v>
      </c>
      <c r="AE147" s="154" t="s">
        <v>3113</v>
      </c>
      <c r="AF147" s="154" t="s">
        <v>3113</v>
      </c>
      <c r="AG147" s="154" t="s">
        <v>3113</v>
      </c>
      <c r="AH147" s="154" t="s">
        <v>3113</v>
      </c>
      <c r="AI147" s="154" t="s">
        <v>3113</v>
      </c>
      <c r="AJ147" s="154" t="s">
        <v>3113</v>
      </c>
      <c r="AK147" s="154" t="s">
        <v>3113</v>
      </c>
      <c r="AL147" s="154" t="s">
        <v>3113</v>
      </c>
    </row>
    <row r="148" spans="1:38" ht="114.75">
      <c r="A148" s="169">
        <v>141</v>
      </c>
      <c r="B148" s="182" t="s">
        <v>3482</v>
      </c>
      <c r="C148" s="196" t="s">
        <v>5097</v>
      </c>
      <c r="D148" s="165" t="s">
        <v>5098</v>
      </c>
      <c r="E148" s="154" t="s">
        <v>5099</v>
      </c>
      <c r="F148" s="154" t="s">
        <v>1640</v>
      </c>
      <c r="G148" s="181" t="s">
        <v>3100</v>
      </c>
      <c r="H148" s="154" t="s">
        <v>3113</v>
      </c>
      <c r="I148" s="176" t="s">
        <v>5100</v>
      </c>
      <c r="J148" s="176" t="s">
        <v>5101</v>
      </c>
      <c r="K148" s="176" t="s">
        <v>2219</v>
      </c>
      <c r="L148" s="177">
        <v>78146.46</v>
      </c>
      <c r="M148" s="154">
        <v>4</v>
      </c>
      <c r="N148" s="177" t="s">
        <v>5102</v>
      </c>
      <c r="O148" s="176" t="s">
        <v>5103</v>
      </c>
      <c r="P148" s="177" t="s">
        <v>5104</v>
      </c>
      <c r="Q148" s="177" t="s">
        <v>5105</v>
      </c>
      <c r="R148" s="177" t="s">
        <v>5102</v>
      </c>
      <c r="S148" s="176" t="s">
        <v>5106</v>
      </c>
      <c r="T148" s="154" t="s">
        <v>3113</v>
      </c>
      <c r="U148" s="154" t="s">
        <v>3113</v>
      </c>
      <c r="V148" s="176" t="s">
        <v>5107</v>
      </c>
      <c r="W148" s="154" t="s">
        <v>3113</v>
      </c>
      <c r="X148" s="154" t="s">
        <v>3113</v>
      </c>
      <c r="Y148" s="177">
        <v>91386.25</v>
      </c>
      <c r="Z148" s="154" t="s">
        <v>3113</v>
      </c>
      <c r="AA148" s="154" t="s">
        <v>3113</v>
      </c>
      <c r="AB148" s="154" t="s">
        <v>3113</v>
      </c>
      <c r="AC148" s="154" t="s">
        <v>3113</v>
      </c>
      <c r="AD148" s="154" t="s">
        <v>3113</v>
      </c>
      <c r="AE148" s="177">
        <v>91386.25</v>
      </c>
      <c r="AF148" s="154" t="s">
        <v>3113</v>
      </c>
      <c r="AG148" s="154" t="s">
        <v>3113</v>
      </c>
      <c r="AH148" s="154" t="s">
        <v>3113</v>
      </c>
      <c r="AI148" s="154" t="s">
        <v>3113</v>
      </c>
      <c r="AJ148" s="154" t="s">
        <v>3113</v>
      </c>
      <c r="AK148" s="176" t="s">
        <v>1141</v>
      </c>
      <c r="AL148" s="154" t="s">
        <v>3113</v>
      </c>
    </row>
    <row r="149" spans="1:38" ht="108">
      <c r="A149" s="169">
        <v>142</v>
      </c>
      <c r="B149" s="182" t="s">
        <v>1180</v>
      </c>
      <c r="C149" s="197" t="s">
        <v>5108</v>
      </c>
      <c r="D149" s="178" t="s">
        <v>5109</v>
      </c>
      <c r="E149" s="154" t="s">
        <v>1772</v>
      </c>
      <c r="F149" s="154" t="s">
        <v>1640</v>
      </c>
      <c r="G149" s="183" t="s">
        <v>1642</v>
      </c>
      <c r="H149" s="176" t="s">
        <v>5110</v>
      </c>
      <c r="I149" s="176" t="s">
        <v>5111</v>
      </c>
      <c r="J149" s="176" t="s">
        <v>5112</v>
      </c>
      <c r="K149" s="176" t="s">
        <v>2311</v>
      </c>
      <c r="L149" s="177">
        <v>183390</v>
      </c>
      <c r="M149" s="154">
        <v>2</v>
      </c>
      <c r="N149" s="177" t="s">
        <v>5113</v>
      </c>
      <c r="O149" s="176" t="s">
        <v>5114</v>
      </c>
      <c r="P149" s="177" t="s">
        <v>5115</v>
      </c>
      <c r="Q149" s="176" t="s">
        <v>5116</v>
      </c>
      <c r="R149" s="177" t="s">
        <v>5115</v>
      </c>
      <c r="S149" s="176" t="s">
        <v>5117</v>
      </c>
      <c r="T149" s="154" t="s">
        <v>4019</v>
      </c>
      <c r="U149" s="154" t="s">
        <v>3113</v>
      </c>
      <c r="V149" s="176" t="s">
        <v>5118</v>
      </c>
      <c r="W149" s="154" t="s">
        <v>3113</v>
      </c>
      <c r="X149" s="154" t="s">
        <v>3113</v>
      </c>
      <c r="Y149" s="154" t="s">
        <v>3113</v>
      </c>
      <c r="Z149" s="177">
        <v>150218.6</v>
      </c>
      <c r="AA149" s="154" t="s">
        <v>3113</v>
      </c>
      <c r="AB149" s="154" t="s">
        <v>3113</v>
      </c>
      <c r="AC149" s="154" t="s">
        <v>3113</v>
      </c>
      <c r="AD149" s="154" t="s">
        <v>3113</v>
      </c>
      <c r="AE149" s="177">
        <v>150218.6</v>
      </c>
      <c r="AF149" s="154" t="s">
        <v>3113</v>
      </c>
      <c r="AG149" s="154" t="s">
        <v>3113</v>
      </c>
      <c r="AH149" s="154" t="s">
        <v>3113</v>
      </c>
      <c r="AI149" s="154" t="s">
        <v>3113</v>
      </c>
      <c r="AJ149" s="154" t="s">
        <v>3113</v>
      </c>
      <c r="AK149" s="176"/>
      <c r="AL149" s="176"/>
    </row>
    <row r="150" spans="1:38" ht="63.75">
      <c r="A150" s="169">
        <v>143</v>
      </c>
      <c r="B150" s="182" t="s">
        <v>1180</v>
      </c>
      <c r="C150" s="197" t="s">
        <v>5119</v>
      </c>
      <c r="D150" s="178" t="s">
        <v>5120</v>
      </c>
      <c r="E150" s="154" t="s">
        <v>2165</v>
      </c>
      <c r="F150" s="154" t="s">
        <v>1640</v>
      </c>
      <c r="G150" s="183" t="s">
        <v>1642</v>
      </c>
      <c r="H150" s="218"/>
      <c r="I150" s="218"/>
      <c r="J150" s="218"/>
      <c r="K150" s="176" t="s">
        <v>5428</v>
      </c>
      <c r="L150" s="177">
        <v>221311.48</v>
      </c>
      <c r="M150" s="154"/>
      <c r="N150" s="177" t="s">
        <v>5121</v>
      </c>
      <c r="O150" s="154" t="s">
        <v>3113</v>
      </c>
      <c r="P150" s="154" t="s">
        <v>3113</v>
      </c>
      <c r="Q150" s="154" t="s">
        <v>3113</v>
      </c>
      <c r="R150" s="154" t="s">
        <v>3113</v>
      </c>
      <c r="S150" s="154" t="s">
        <v>3113</v>
      </c>
      <c r="T150" s="154" t="s">
        <v>3113</v>
      </c>
      <c r="U150" s="154" t="s">
        <v>3113</v>
      </c>
      <c r="V150" s="177" t="s">
        <v>5121</v>
      </c>
      <c r="W150" s="154" t="s">
        <v>3113</v>
      </c>
      <c r="X150" s="154" t="s">
        <v>3113</v>
      </c>
      <c r="Y150" s="154" t="s">
        <v>3113</v>
      </c>
      <c r="Z150" s="154" t="s">
        <v>3113</v>
      </c>
      <c r="AA150" s="154" t="s">
        <v>3113</v>
      </c>
      <c r="AB150" s="154" t="s">
        <v>3113</v>
      </c>
      <c r="AC150" s="154" t="s">
        <v>3113</v>
      </c>
      <c r="AD150" s="154" t="s">
        <v>3113</v>
      </c>
      <c r="AE150" s="154" t="s">
        <v>3113</v>
      </c>
      <c r="AF150" s="154" t="s">
        <v>3113</v>
      </c>
      <c r="AG150" s="154" t="s">
        <v>3113</v>
      </c>
      <c r="AH150" s="154" t="s">
        <v>3113</v>
      </c>
      <c r="AI150" s="154" t="s">
        <v>3113</v>
      </c>
      <c r="AJ150" s="154" t="s">
        <v>3113</v>
      </c>
      <c r="AK150" s="154" t="s">
        <v>3113</v>
      </c>
      <c r="AL150" s="154" t="s">
        <v>3113</v>
      </c>
    </row>
    <row r="151" spans="1:38" ht="96">
      <c r="A151" s="169">
        <v>144</v>
      </c>
      <c r="B151" s="182" t="s">
        <v>3482</v>
      </c>
      <c r="C151" s="197" t="s">
        <v>5122</v>
      </c>
      <c r="D151" s="178" t="s">
        <v>5123</v>
      </c>
      <c r="E151" s="154" t="s">
        <v>5124</v>
      </c>
      <c r="F151" s="154" t="s">
        <v>1639</v>
      </c>
      <c r="G151" s="183" t="s">
        <v>3462</v>
      </c>
      <c r="H151" s="176"/>
      <c r="I151" s="176"/>
      <c r="J151" s="176"/>
      <c r="K151" s="176" t="s">
        <v>5125</v>
      </c>
      <c r="L151" s="177">
        <v>1080328</v>
      </c>
      <c r="M151" s="154"/>
      <c r="N151" s="177" t="s">
        <v>4904</v>
      </c>
      <c r="O151" s="154" t="s">
        <v>3113</v>
      </c>
      <c r="P151" s="154" t="s">
        <v>3113</v>
      </c>
      <c r="Q151" s="154" t="s">
        <v>3113</v>
      </c>
      <c r="R151" s="154" t="s">
        <v>3113</v>
      </c>
      <c r="S151" s="154" t="s">
        <v>3113</v>
      </c>
      <c r="T151" s="154" t="s">
        <v>3113</v>
      </c>
      <c r="U151" s="154" t="s">
        <v>3113</v>
      </c>
      <c r="V151" s="177" t="s">
        <v>4904</v>
      </c>
      <c r="W151" s="154" t="s">
        <v>3113</v>
      </c>
      <c r="X151" s="154" t="s">
        <v>3113</v>
      </c>
      <c r="Y151" s="154" t="s">
        <v>3113</v>
      </c>
      <c r="Z151" s="154" t="s">
        <v>3113</v>
      </c>
      <c r="AA151" s="154" t="s">
        <v>3113</v>
      </c>
      <c r="AB151" s="154" t="s">
        <v>3113</v>
      </c>
      <c r="AC151" s="154" t="s">
        <v>3113</v>
      </c>
      <c r="AD151" s="154" t="s">
        <v>3113</v>
      </c>
      <c r="AE151" s="154" t="s">
        <v>3113</v>
      </c>
      <c r="AF151" s="154" t="s">
        <v>3113</v>
      </c>
      <c r="AG151" s="154" t="s">
        <v>3113</v>
      </c>
      <c r="AH151" s="154" t="s">
        <v>3113</v>
      </c>
      <c r="AI151" s="154" t="s">
        <v>3113</v>
      </c>
      <c r="AJ151" s="154" t="s">
        <v>3113</v>
      </c>
      <c r="AK151" s="154" t="s">
        <v>3113</v>
      </c>
      <c r="AL151" s="154" t="s">
        <v>3113</v>
      </c>
    </row>
    <row r="152" spans="1:38" ht="36">
      <c r="A152" s="169">
        <v>145</v>
      </c>
      <c r="B152" s="182" t="s">
        <v>3482</v>
      </c>
      <c r="C152" s="197" t="s">
        <v>5126</v>
      </c>
      <c r="D152" s="178" t="s">
        <v>5127</v>
      </c>
      <c r="E152" s="154"/>
      <c r="F152" s="154" t="s">
        <v>1639</v>
      </c>
      <c r="G152" s="183" t="s">
        <v>3462</v>
      </c>
      <c r="H152" s="154" t="s">
        <v>3113</v>
      </c>
      <c r="I152" s="176" t="s">
        <v>5006</v>
      </c>
      <c r="J152" s="176" t="s">
        <v>5128</v>
      </c>
      <c r="K152" s="176"/>
      <c r="L152" s="177">
        <v>4228255</v>
      </c>
      <c r="M152" s="154">
        <v>1</v>
      </c>
      <c r="N152" s="177" t="s">
        <v>5129</v>
      </c>
      <c r="O152" s="176" t="s">
        <v>5130</v>
      </c>
      <c r="P152" s="176"/>
      <c r="Q152" s="176"/>
      <c r="R152" s="176"/>
      <c r="S152" s="176"/>
      <c r="T152" s="176"/>
      <c r="U152" s="176"/>
      <c r="V152" s="177" t="s">
        <v>5129</v>
      </c>
      <c r="W152" s="154" t="s">
        <v>3113</v>
      </c>
      <c r="X152" s="154" t="s">
        <v>3113</v>
      </c>
      <c r="Y152" s="177"/>
      <c r="Z152" s="176"/>
      <c r="AA152" s="176"/>
      <c r="AB152" s="176"/>
      <c r="AC152" s="176"/>
      <c r="AD152" s="176"/>
      <c r="AE152" s="176"/>
      <c r="AF152" s="176"/>
      <c r="AG152" s="176"/>
      <c r="AH152" s="176"/>
      <c r="AI152" s="176"/>
      <c r="AJ152" s="176"/>
      <c r="AK152" s="176"/>
      <c r="AL152" s="176"/>
    </row>
    <row r="153" spans="1:38" ht="48">
      <c r="A153" s="169">
        <v>146</v>
      </c>
      <c r="B153" s="182" t="s">
        <v>3482</v>
      </c>
      <c r="C153" s="197" t="s">
        <v>5131</v>
      </c>
      <c r="D153" s="178" t="s">
        <v>5132</v>
      </c>
      <c r="E153" s="154" t="s">
        <v>4844</v>
      </c>
      <c r="F153" s="154" t="s">
        <v>1639</v>
      </c>
      <c r="G153" s="183" t="s">
        <v>1642</v>
      </c>
      <c r="H153" s="154" t="s">
        <v>3113</v>
      </c>
      <c r="I153" s="176" t="s">
        <v>5133</v>
      </c>
      <c r="J153" s="176" t="s">
        <v>5134</v>
      </c>
      <c r="K153" s="176" t="s">
        <v>5135</v>
      </c>
      <c r="L153" s="177">
        <v>1911300</v>
      </c>
      <c r="M153" s="154">
        <v>3</v>
      </c>
      <c r="N153" s="177">
        <v>302998.8</v>
      </c>
      <c r="O153" s="176" t="s">
        <v>5136</v>
      </c>
      <c r="P153" s="177">
        <v>1787370.34</v>
      </c>
      <c r="Q153" s="176" t="s">
        <v>5137</v>
      </c>
      <c r="R153" s="177">
        <v>302998.8</v>
      </c>
      <c r="S153" s="176" t="s">
        <v>5138</v>
      </c>
      <c r="T153" s="154" t="s">
        <v>4019</v>
      </c>
      <c r="U153" s="154" t="s">
        <v>4019</v>
      </c>
      <c r="V153" s="176" t="s">
        <v>5139</v>
      </c>
      <c r="W153" s="154" t="s">
        <v>3113</v>
      </c>
      <c r="X153" s="154" t="s">
        <v>3113</v>
      </c>
      <c r="Y153" s="154" t="s">
        <v>3113</v>
      </c>
      <c r="Z153" s="177">
        <v>302998.8</v>
      </c>
      <c r="AA153" s="154" t="s">
        <v>3113</v>
      </c>
      <c r="AB153" s="154" t="s">
        <v>3113</v>
      </c>
      <c r="AC153" s="154" t="s">
        <v>3113</v>
      </c>
      <c r="AD153" s="154" t="s">
        <v>3113</v>
      </c>
      <c r="AE153" s="177">
        <v>302998.8</v>
      </c>
      <c r="AF153" s="154" t="s">
        <v>3113</v>
      </c>
      <c r="AG153" s="154" t="s">
        <v>3113</v>
      </c>
      <c r="AH153" s="154" t="s">
        <v>3113</v>
      </c>
      <c r="AI153" s="154" t="s">
        <v>3113</v>
      </c>
      <c r="AJ153" s="154" t="s">
        <v>3113</v>
      </c>
      <c r="AK153" s="154" t="s">
        <v>3113</v>
      </c>
      <c r="AL153" s="154" t="s">
        <v>3113</v>
      </c>
    </row>
    <row r="154" spans="1:38" ht="72">
      <c r="A154" s="169">
        <v>147</v>
      </c>
      <c r="B154" s="182" t="s">
        <v>3482</v>
      </c>
      <c r="C154" s="197" t="s">
        <v>5140</v>
      </c>
      <c r="D154" s="219" t="s">
        <v>5141</v>
      </c>
      <c r="E154" s="154" t="s">
        <v>2217</v>
      </c>
      <c r="F154" s="154" t="s">
        <v>1640</v>
      </c>
      <c r="G154" s="183" t="s">
        <v>1642</v>
      </c>
      <c r="H154" s="176" t="s">
        <v>5142</v>
      </c>
      <c r="I154" s="176" t="s">
        <v>4914</v>
      </c>
      <c r="J154" s="176" t="s">
        <v>5143</v>
      </c>
      <c r="K154" s="176" t="s">
        <v>2865</v>
      </c>
      <c r="L154" s="177">
        <v>328184.43</v>
      </c>
      <c r="M154" s="154">
        <v>2</v>
      </c>
      <c r="N154" s="177">
        <v>325278.61</v>
      </c>
      <c r="O154" s="176" t="s">
        <v>5144</v>
      </c>
      <c r="P154" s="176" t="s">
        <v>5145</v>
      </c>
      <c r="Q154" s="176" t="s">
        <v>5146</v>
      </c>
      <c r="R154" s="176" t="s">
        <v>5147</v>
      </c>
      <c r="S154" s="176" t="s">
        <v>5148</v>
      </c>
      <c r="T154" s="154" t="s">
        <v>2127</v>
      </c>
      <c r="U154" s="154" t="s">
        <v>3113</v>
      </c>
      <c r="V154" s="176" t="s">
        <v>4963</v>
      </c>
      <c r="W154" s="154" t="s">
        <v>3113</v>
      </c>
      <c r="X154" s="154" t="s">
        <v>3113</v>
      </c>
      <c r="Y154" s="154" t="s">
        <v>3113</v>
      </c>
      <c r="Z154" s="177">
        <v>325278.61</v>
      </c>
      <c r="AA154" s="154" t="s">
        <v>3113</v>
      </c>
      <c r="AB154" s="154" t="s">
        <v>3113</v>
      </c>
      <c r="AC154" s="154" t="s">
        <v>3113</v>
      </c>
      <c r="AD154" s="154" t="s">
        <v>3113</v>
      </c>
      <c r="AE154" s="177">
        <v>325278.61</v>
      </c>
      <c r="AF154" s="154" t="s">
        <v>3113</v>
      </c>
      <c r="AG154" s="154" t="s">
        <v>3113</v>
      </c>
      <c r="AH154" s="176" t="s">
        <v>4963</v>
      </c>
      <c r="AI154" s="176" t="s">
        <v>5149</v>
      </c>
      <c r="AJ154" s="154" t="s">
        <v>3113</v>
      </c>
      <c r="AK154" s="154" t="s">
        <v>1141</v>
      </c>
      <c r="AL154" s="154" t="s">
        <v>3113</v>
      </c>
    </row>
    <row r="155" spans="1:38" ht="153">
      <c r="A155" s="169">
        <v>148</v>
      </c>
      <c r="B155" s="182" t="s">
        <v>1180</v>
      </c>
      <c r="C155" s="197" t="s">
        <v>5150</v>
      </c>
      <c r="D155" s="219" t="s">
        <v>5151</v>
      </c>
      <c r="E155" s="154" t="s">
        <v>5152</v>
      </c>
      <c r="F155" s="154" t="s">
        <v>1640</v>
      </c>
      <c r="G155" s="183" t="s">
        <v>1642</v>
      </c>
      <c r="H155" s="154" t="s">
        <v>3113</v>
      </c>
      <c r="I155" s="176" t="s">
        <v>5153</v>
      </c>
      <c r="J155" s="176" t="s">
        <v>5154</v>
      </c>
      <c r="K155" s="176" t="s">
        <v>5428</v>
      </c>
      <c r="L155" s="177">
        <v>146737</v>
      </c>
      <c r="M155" s="154">
        <v>2</v>
      </c>
      <c r="N155" s="177" t="s">
        <v>5155</v>
      </c>
      <c r="O155" s="176" t="s">
        <v>5156</v>
      </c>
      <c r="P155" s="154" t="s">
        <v>3113</v>
      </c>
      <c r="Q155" s="154" t="s">
        <v>3113</v>
      </c>
      <c r="R155" s="154" t="s">
        <v>3113</v>
      </c>
      <c r="S155" s="154" t="s">
        <v>3113</v>
      </c>
      <c r="T155" s="154" t="s">
        <v>3113</v>
      </c>
      <c r="U155" s="154" t="s">
        <v>3113</v>
      </c>
      <c r="V155" s="176" t="s">
        <v>5157</v>
      </c>
      <c r="W155" s="154" t="s">
        <v>3113</v>
      </c>
      <c r="X155" s="154" t="s">
        <v>3113</v>
      </c>
      <c r="Y155" s="177">
        <v>8735.2</v>
      </c>
      <c r="Z155" s="154" t="s">
        <v>3113</v>
      </c>
      <c r="AA155" s="154" t="s">
        <v>3113</v>
      </c>
      <c r="AB155" s="154" t="s">
        <v>3113</v>
      </c>
      <c r="AC155" s="154" t="s">
        <v>3113</v>
      </c>
      <c r="AD155" s="154" t="s">
        <v>3113</v>
      </c>
      <c r="AE155" s="177">
        <v>8735.2</v>
      </c>
      <c r="AF155" s="154" t="s">
        <v>3113</v>
      </c>
      <c r="AG155" s="154" t="s">
        <v>3113</v>
      </c>
      <c r="AH155" s="154" t="s">
        <v>3113</v>
      </c>
      <c r="AI155" s="154" t="s">
        <v>3113</v>
      </c>
      <c r="AJ155" s="154" t="s">
        <v>3113</v>
      </c>
      <c r="AK155" s="154" t="s">
        <v>1141</v>
      </c>
      <c r="AL155" s="154" t="s">
        <v>3113</v>
      </c>
    </row>
    <row r="156" spans="1:38" ht="60">
      <c r="A156" s="169">
        <v>149</v>
      </c>
      <c r="B156" s="182" t="s">
        <v>3482</v>
      </c>
      <c r="C156" s="197" t="s">
        <v>5158</v>
      </c>
      <c r="D156" s="219" t="s">
        <v>5159</v>
      </c>
      <c r="E156" s="154" t="s">
        <v>2215</v>
      </c>
      <c r="F156" s="154" t="s">
        <v>1639</v>
      </c>
      <c r="G156" s="183" t="s">
        <v>5051</v>
      </c>
      <c r="H156" s="176"/>
      <c r="I156" s="176"/>
      <c r="J156" s="176"/>
      <c r="K156" s="176" t="s">
        <v>5039</v>
      </c>
      <c r="L156" s="177">
        <v>5013989.39</v>
      </c>
      <c r="M156" s="154"/>
      <c r="N156" s="177"/>
      <c r="O156" s="176" t="s">
        <v>5160</v>
      </c>
      <c r="P156" s="176"/>
      <c r="Q156" s="176"/>
      <c r="R156" s="176"/>
      <c r="S156" s="176"/>
      <c r="T156" s="176"/>
      <c r="U156" s="176"/>
      <c r="V156" s="176" t="s">
        <v>5160</v>
      </c>
      <c r="W156" s="176"/>
      <c r="X156" s="176"/>
      <c r="Y156" s="177"/>
      <c r="Z156" s="176"/>
      <c r="AA156" s="176"/>
      <c r="AB156" s="176"/>
      <c r="AC156" s="176"/>
      <c r="AD156" s="176"/>
      <c r="AE156" s="176"/>
      <c r="AF156" s="176"/>
      <c r="AG156" s="176"/>
      <c r="AH156" s="176"/>
      <c r="AI156" s="176"/>
      <c r="AJ156" s="176"/>
      <c r="AK156" s="176"/>
      <c r="AL156" s="176"/>
    </row>
    <row r="157" spans="1:38" ht="84">
      <c r="A157" s="169">
        <v>150</v>
      </c>
      <c r="B157" s="182" t="s">
        <v>1180</v>
      </c>
      <c r="C157" s="197" t="s">
        <v>5161</v>
      </c>
      <c r="D157" s="219" t="s">
        <v>5162</v>
      </c>
      <c r="E157" s="154" t="s">
        <v>1764</v>
      </c>
      <c r="F157" s="154" t="s">
        <v>1640</v>
      </c>
      <c r="G157" s="183" t="s">
        <v>1642</v>
      </c>
      <c r="H157" s="154" t="s">
        <v>3113</v>
      </c>
      <c r="I157" s="176" t="s">
        <v>5036</v>
      </c>
      <c r="J157" s="176" t="s">
        <v>5163</v>
      </c>
      <c r="K157" s="176" t="s">
        <v>2247</v>
      </c>
      <c r="L157" s="177">
        <v>122950.82</v>
      </c>
      <c r="M157" s="154">
        <v>2</v>
      </c>
      <c r="N157" s="177">
        <v>94684.2</v>
      </c>
      <c r="O157" s="176" t="s">
        <v>5164</v>
      </c>
      <c r="P157" s="177">
        <v>114317.66</v>
      </c>
      <c r="Q157" s="176" t="s">
        <v>5165</v>
      </c>
      <c r="R157" s="177">
        <v>94684.2</v>
      </c>
      <c r="S157" s="176" t="s">
        <v>5166</v>
      </c>
      <c r="T157" s="154" t="s">
        <v>3113</v>
      </c>
      <c r="U157" s="154" t="s">
        <v>3113</v>
      </c>
      <c r="V157" s="176" t="s">
        <v>3947</v>
      </c>
      <c r="W157" s="154" t="s">
        <v>3113</v>
      </c>
      <c r="X157" s="154" t="s">
        <v>3113</v>
      </c>
      <c r="Y157" s="177">
        <v>94684.2</v>
      </c>
      <c r="Z157" s="154" t="s">
        <v>3113</v>
      </c>
      <c r="AA157" s="154" t="s">
        <v>3113</v>
      </c>
      <c r="AB157" s="154" t="s">
        <v>3113</v>
      </c>
      <c r="AC157" s="154" t="s">
        <v>3113</v>
      </c>
      <c r="AD157" s="154" t="s">
        <v>3113</v>
      </c>
      <c r="AE157" s="177">
        <v>94684.2</v>
      </c>
      <c r="AF157" s="154" t="s">
        <v>3113</v>
      </c>
      <c r="AG157" s="154" t="s">
        <v>3113</v>
      </c>
      <c r="AH157" s="154" t="s">
        <v>3113</v>
      </c>
      <c r="AI157" s="154" t="s">
        <v>3113</v>
      </c>
      <c r="AJ157" s="154" t="s">
        <v>3113</v>
      </c>
      <c r="AK157" s="154" t="s">
        <v>3929</v>
      </c>
      <c r="AL157" s="154">
        <v>568.1</v>
      </c>
    </row>
    <row r="158" spans="1:38" ht="84">
      <c r="A158" s="169">
        <v>151</v>
      </c>
      <c r="B158" s="182" t="s">
        <v>1180</v>
      </c>
      <c r="C158" s="197" t="s">
        <v>5167</v>
      </c>
      <c r="D158" s="219" t="s">
        <v>5168</v>
      </c>
      <c r="E158" s="154" t="s">
        <v>5169</v>
      </c>
      <c r="F158" s="154" t="s">
        <v>1639</v>
      </c>
      <c r="G158" s="183" t="s">
        <v>1642</v>
      </c>
      <c r="H158" s="176"/>
      <c r="I158" s="176" t="s">
        <v>5153</v>
      </c>
      <c r="J158" s="176"/>
      <c r="K158" s="176" t="s">
        <v>4748</v>
      </c>
      <c r="L158" s="177">
        <v>151639.34</v>
      </c>
      <c r="M158" s="154"/>
      <c r="N158" s="177" t="s">
        <v>1785</v>
      </c>
      <c r="O158" s="154" t="s">
        <v>3113</v>
      </c>
      <c r="P158" s="154" t="s">
        <v>3113</v>
      </c>
      <c r="Q158" s="154" t="s">
        <v>3113</v>
      </c>
      <c r="R158" s="154" t="s">
        <v>3113</v>
      </c>
      <c r="S158" s="154" t="s">
        <v>3113</v>
      </c>
      <c r="T158" s="154" t="s">
        <v>3113</v>
      </c>
      <c r="U158" s="154" t="s">
        <v>3113</v>
      </c>
      <c r="V158" s="177" t="s">
        <v>1785</v>
      </c>
      <c r="W158" s="154" t="s">
        <v>3113</v>
      </c>
      <c r="X158" s="154" t="s">
        <v>3113</v>
      </c>
      <c r="Y158" s="154" t="s">
        <v>3113</v>
      </c>
      <c r="Z158" s="154" t="s">
        <v>3113</v>
      </c>
      <c r="AA158" s="154" t="s">
        <v>3113</v>
      </c>
      <c r="AB158" s="154" t="s">
        <v>3113</v>
      </c>
      <c r="AC158" s="154" t="s">
        <v>3113</v>
      </c>
      <c r="AD158" s="154" t="s">
        <v>3113</v>
      </c>
      <c r="AE158" s="154" t="s">
        <v>3113</v>
      </c>
      <c r="AF158" s="154" t="s">
        <v>3113</v>
      </c>
      <c r="AG158" s="154" t="s">
        <v>3113</v>
      </c>
      <c r="AH158" s="154" t="s">
        <v>3113</v>
      </c>
      <c r="AI158" s="154" t="s">
        <v>3113</v>
      </c>
      <c r="AJ158" s="154" t="s">
        <v>3113</v>
      </c>
      <c r="AK158" s="154" t="s">
        <v>3113</v>
      </c>
      <c r="AL158" s="154" t="s">
        <v>3113</v>
      </c>
    </row>
    <row r="159" spans="1:38" ht="84">
      <c r="A159" s="169">
        <v>152</v>
      </c>
      <c r="B159" s="182" t="s">
        <v>3482</v>
      </c>
      <c r="C159" s="197" t="s">
        <v>5170</v>
      </c>
      <c r="D159" s="219" t="s">
        <v>5171</v>
      </c>
      <c r="E159" s="154" t="s">
        <v>5172</v>
      </c>
      <c r="F159" s="154" t="s">
        <v>1639</v>
      </c>
      <c r="G159" s="183" t="s">
        <v>1642</v>
      </c>
      <c r="H159" s="176" t="s">
        <v>5173</v>
      </c>
      <c r="I159" s="176" t="s">
        <v>4042</v>
      </c>
      <c r="J159" s="176" t="s">
        <v>5174</v>
      </c>
      <c r="K159" s="176" t="s">
        <v>5175</v>
      </c>
      <c r="L159" s="177">
        <v>264000</v>
      </c>
      <c r="M159" s="154">
        <v>1</v>
      </c>
      <c r="N159" s="177">
        <v>439200</v>
      </c>
      <c r="O159" s="176" t="s">
        <v>5176</v>
      </c>
      <c r="P159" s="154" t="s">
        <v>3113</v>
      </c>
      <c r="Q159" s="154" t="s">
        <v>3113</v>
      </c>
      <c r="R159" s="154" t="s">
        <v>3113</v>
      </c>
      <c r="S159" s="154" t="s">
        <v>3113</v>
      </c>
      <c r="T159" s="154" t="s">
        <v>3113</v>
      </c>
      <c r="U159" s="154" t="s">
        <v>3113</v>
      </c>
      <c r="V159" s="176" t="s">
        <v>5177</v>
      </c>
      <c r="W159" s="154" t="s">
        <v>3113</v>
      </c>
      <c r="X159" s="154" t="s">
        <v>3113</v>
      </c>
      <c r="Y159" s="154" t="s">
        <v>3113</v>
      </c>
      <c r="Z159" s="177">
        <v>439200</v>
      </c>
      <c r="AA159" s="154" t="s">
        <v>3113</v>
      </c>
      <c r="AB159" s="154" t="s">
        <v>3113</v>
      </c>
      <c r="AC159" s="154" t="s">
        <v>3113</v>
      </c>
      <c r="AD159" s="154" t="s">
        <v>3113</v>
      </c>
      <c r="AE159" s="177">
        <v>439200</v>
      </c>
      <c r="AF159" s="154" t="s">
        <v>3113</v>
      </c>
      <c r="AG159" s="154" t="s">
        <v>3113</v>
      </c>
      <c r="AH159" s="154" t="s">
        <v>3113</v>
      </c>
      <c r="AI159" s="154" t="s">
        <v>3113</v>
      </c>
      <c r="AJ159" s="154" t="s">
        <v>3113</v>
      </c>
      <c r="AK159" s="154" t="s">
        <v>3113</v>
      </c>
      <c r="AL159" s="154" t="s">
        <v>3113</v>
      </c>
    </row>
    <row r="160" spans="1:38" ht="258.75">
      <c r="A160" s="169">
        <v>153</v>
      </c>
      <c r="B160" s="182" t="s">
        <v>1180</v>
      </c>
      <c r="C160" s="197" t="s">
        <v>5178</v>
      </c>
      <c r="D160" s="219" t="s">
        <v>3622</v>
      </c>
      <c r="E160" s="154" t="s">
        <v>4321</v>
      </c>
      <c r="F160" s="154" t="s">
        <v>1640</v>
      </c>
      <c r="G160" s="186" t="s">
        <v>1642</v>
      </c>
      <c r="H160" s="176" t="s">
        <v>5179</v>
      </c>
      <c r="I160" s="176" t="s">
        <v>4042</v>
      </c>
      <c r="J160" s="176" t="s">
        <v>4619</v>
      </c>
      <c r="K160" s="176" t="s">
        <v>5180</v>
      </c>
      <c r="L160" s="177">
        <v>344262.3</v>
      </c>
      <c r="M160" s="154">
        <v>5</v>
      </c>
      <c r="N160" s="177" t="s">
        <v>5181</v>
      </c>
      <c r="O160" s="177" t="s">
        <v>5182</v>
      </c>
      <c r="P160" s="190" t="s">
        <v>5183</v>
      </c>
      <c r="Q160" s="190" t="s">
        <v>5184</v>
      </c>
      <c r="R160" s="190" t="s">
        <v>5185</v>
      </c>
      <c r="S160" s="190" t="s">
        <v>5186</v>
      </c>
      <c r="T160" s="154" t="s">
        <v>3113</v>
      </c>
      <c r="U160" s="154" t="s">
        <v>3113</v>
      </c>
      <c r="V160" s="177" t="s">
        <v>5187</v>
      </c>
      <c r="W160" s="154" t="s">
        <v>3113</v>
      </c>
      <c r="X160" s="154" t="s">
        <v>3113</v>
      </c>
      <c r="Y160" s="177">
        <v>74168.68</v>
      </c>
      <c r="Z160" s="154" t="s">
        <v>3113</v>
      </c>
      <c r="AA160" s="154" t="s">
        <v>3113</v>
      </c>
      <c r="AB160" s="154" t="s">
        <v>3113</v>
      </c>
      <c r="AC160" s="154" t="s">
        <v>3113</v>
      </c>
      <c r="AD160" s="154" t="s">
        <v>3113</v>
      </c>
      <c r="AE160" s="177">
        <v>74168.68</v>
      </c>
      <c r="AF160" s="154" t="s">
        <v>3113</v>
      </c>
      <c r="AG160" s="154" t="s">
        <v>3113</v>
      </c>
      <c r="AH160" s="154" t="s">
        <v>3113</v>
      </c>
      <c r="AI160" s="154" t="s">
        <v>3113</v>
      </c>
      <c r="AJ160" s="154" t="s">
        <v>3113</v>
      </c>
      <c r="AK160" s="154" t="s">
        <v>3929</v>
      </c>
      <c r="AL160" s="176">
        <v>148.78</v>
      </c>
    </row>
    <row r="161" spans="1:38" ht="108">
      <c r="A161" s="169">
        <v>154</v>
      </c>
      <c r="B161" s="182" t="s">
        <v>1180</v>
      </c>
      <c r="C161" s="197" t="s">
        <v>5188</v>
      </c>
      <c r="D161" s="219" t="s">
        <v>5189</v>
      </c>
      <c r="E161" s="154" t="s">
        <v>5190</v>
      </c>
      <c r="F161" s="154" t="s">
        <v>1640</v>
      </c>
      <c r="G161" s="183" t="s">
        <v>1642</v>
      </c>
      <c r="H161" s="176" t="s">
        <v>5191</v>
      </c>
      <c r="I161" s="176" t="s">
        <v>4694</v>
      </c>
      <c r="J161" s="176" t="s">
        <v>5192</v>
      </c>
      <c r="K161" s="176" t="s">
        <v>5428</v>
      </c>
      <c r="L161" s="177">
        <v>670256</v>
      </c>
      <c r="M161" s="154">
        <v>5</v>
      </c>
      <c r="N161" s="215" t="s">
        <v>5193</v>
      </c>
      <c r="O161" s="215" t="s">
        <v>5194</v>
      </c>
      <c r="P161" s="215" t="s">
        <v>5195</v>
      </c>
      <c r="Q161" s="215" t="s">
        <v>5196</v>
      </c>
      <c r="R161" s="215" t="s">
        <v>5193</v>
      </c>
      <c r="S161" s="215" t="s">
        <v>3980</v>
      </c>
      <c r="T161" s="213" t="s">
        <v>5197</v>
      </c>
      <c r="U161" s="154" t="s">
        <v>3113</v>
      </c>
      <c r="V161" s="177" t="s">
        <v>5198</v>
      </c>
      <c r="W161" s="154" t="s">
        <v>3113</v>
      </c>
      <c r="X161" s="154" t="s">
        <v>3113</v>
      </c>
      <c r="Y161" s="154" t="s">
        <v>3113</v>
      </c>
      <c r="Z161" s="154" t="s">
        <v>3113</v>
      </c>
      <c r="AA161" s="154" t="s">
        <v>3113</v>
      </c>
      <c r="AB161" s="154" t="s">
        <v>3113</v>
      </c>
      <c r="AC161" s="154" t="s">
        <v>3113</v>
      </c>
      <c r="AD161" s="154" t="s">
        <v>3113</v>
      </c>
      <c r="AE161" s="154" t="s">
        <v>3113</v>
      </c>
      <c r="AF161" s="154" t="s">
        <v>3113</v>
      </c>
      <c r="AG161" s="154" t="s">
        <v>3113</v>
      </c>
      <c r="AH161" s="154" t="s">
        <v>3113</v>
      </c>
      <c r="AI161" s="154" t="s">
        <v>3113</v>
      </c>
      <c r="AJ161" s="154" t="s">
        <v>3113</v>
      </c>
      <c r="AK161" s="154" t="s">
        <v>3113</v>
      </c>
      <c r="AL161" s="154" t="s">
        <v>3113</v>
      </c>
    </row>
    <row r="162" spans="1:38" ht="258.75">
      <c r="A162" s="169">
        <v>155</v>
      </c>
      <c r="B162" s="182" t="s">
        <v>1180</v>
      </c>
      <c r="C162" s="197" t="s">
        <v>5199</v>
      </c>
      <c r="D162" s="219" t="s">
        <v>5200</v>
      </c>
      <c r="E162" s="154" t="s">
        <v>5201</v>
      </c>
      <c r="F162" s="154" t="s">
        <v>1640</v>
      </c>
      <c r="G162" s="183" t="s">
        <v>1642</v>
      </c>
      <c r="H162" s="176" t="s">
        <v>5202</v>
      </c>
      <c r="I162" s="176" t="s">
        <v>5203</v>
      </c>
      <c r="J162" s="176" t="s">
        <v>5204</v>
      </c>
      <c r="K162" s="176" t="s">
        <v>5205</v>
      </c>
      <c r="L162" s="177">
        <v>326252.46</v>
      </c>
      <c r="M162" s="154">
        <v>14</v>
      </c>
      <c r="N162" s="189" t="s">
        <v>5206</v>
      </c>
      <c r="O162" s="189" t="s">
        <v>5207</v>
      </c>
      <c r="P162" s="176" t="s">
        <v>5208</v>
      </c>
      <c r="Q162" s="190" t="s">
        <v>5209</v>
      </c>
      <c r="R162" s="176" t="s">
        <v>5210</v>
      </c>
      <c r="S162" s="190" t="s">
        <v>5211</v>
      </c>
      <c r="T162" s="154" t="s">
        <v>4019</v>
      </c>
      <c r="U162" s="154" t="s">
        <v>3113</v>
      </c>
      <c r="V162" s="176" t="s">
        <v>5212</v>
      </c>
      <c r="W162" s="154" t="s">
        <v>3113</v>
      </c>
      <c r="X162" s="154" t="s">
        <v>3113</v>
      </c>
      <c r="Y162" s="177">
        <v>208049.65</v>
      </c>
      <c r="Z162" s="154" t="s">
        <v>3113</v>
      </c>
      <c r="AA162" s="154" t="s">
        <v>3113</v>
      </c>
      <c r="AB162" s="154" t="s">
        <v>3113</v>
      </c>
      <c r="AC162" s="154" t="s">
        <v>3113</v>
      </c>
      <c r="AD162" s="154" t="s">
        <v>3113</v>
      </c>
      <c r="AE162" s="177">
        <v>208049.65</v>
      </c>
      <c r="AF162" s="154" t="s">
        <v>3113</v>
      </c>
      <c r="AG162" s="154" t="s">
        <v>3113</v>
      </c>
      <c r="AH162" s="154" t="s">
        <v>3113</v>
      </c>
      <c r="AI162" s="154" t="s">
        <v>3113</v>
      </c>
      <c r="AJ162" s="154" t="s">
        <v>3113</v>
      </c>
      <c r="AK162" s="154" t="s">
        <v>3929</v>
      </c>
      <c r="AL162" s="176">
        <v>113.37</v>
      </c>
    </row>
    <row r="163" spans="1:38" ht="178.5">
      <c r="A163" s="169">
        <v>156</v>
      </c>
      <c r="B163" s="182" t="s">
        <v>1180</v>
      </c>
      <c r="C163" s="197" t="s">
        <v>5213</v>
      </c>
      <c r="D163" s="219" t="s">
        <v>5214</v>
      </c>
      <c r="E163" s="154" t="s">
        <v>5056</v>
      </c>
      <c r="F163" s="154" t="s">
        <v>1640</v>
      </c>
      <c r="G163" s="183" t="s">
        <v>1642</v>
      </c>
      <c r="H163" s="176" t="s">
        <v>5215</v>
      </c>
      <c r="I163" s="176" t="s">
        <v>5216</v>
      </c>
      <c r="J163" s="176" t="s">
        <v>5217</v>
      </c>
      <c r="K163" s="176" t="s">
        <v>5218</v>
      </c>
      <c r="L163" s="177">
        <v>267991.8</v>
      </c>
      <c r="M163" s="154">
        <v>4</v>
      </c>
      <c r="N163" s="177" t="s">
        <v>5219</v>
      </c>
      <c r="O163" s="177" t="s">
        <v>5220</v>
      </c>
      <c r="P163" s="176" t="s">
        <v>5221</v>
      </c>
      <c r="Q163" s="176" t="s">
        <v>5222</v>
      </c>
      <c r="R163" s="176" t="s">
        <v>5223</v>
      </c>
      <c r="S163" s="176" t="s">
        <v>5224</v>
      </c>
      <c r="T163" s="154" t="s">
        <v>3113</v>
      </c>
      <c r="U163" s="154" t="s">
        <v>3113</v>
      </c>
      <c r="V163" s="176" t="s">
        <v>5225</v>
      </c>
      <c r="W163" s="154" t="s">
        <v>3113</v>
      </c>
      <c r="X163" s="154" t="s">
        <v>3113</v>
      </c>
      <c r="Y163" s="177">
        <v>102114</v>
      </c>
      <c r="Z163" s="156">
        <v>37576</v>
      </c>
      <c r="AA163" s="154" t="s">
        <v>3113</v>
      </c>
      <c r="AB163" s="154" t="s">
        <v>3113</v>
      </c>
      <c r="AC163" s="154" t="s">
        <v>3113</v>
      </c>
      <c r="AD163" s="154" t="s">
        <v>3113</v>
      </c>
      <c r="AE163" s="177">
        <v>139690</v>
      </c>
      <c r="AF163" s="154" t="s">
        <v>3113</v>
      </c>
      <c r="AG163" s="154" t="s">
        <v>3113</v>
      </c>
      <c r="AH163" s="176" t="s">
        <v>5226</v>
      </c>
      <c r="AI163" s="176" t="s">
        <v>5227</v>
      </c>
      <c r="AJ163" s="154" t="s">
        <v>3113</v>
      </c>
      <c r="AK163" s="154" t="s">
        <v>3929</v>
      </c>
      <c r="AL163" s="177">
        <v>4513.03</v>
      </c>
    </row>
    <row r="164" spans="1:38" ht="51">
      <c r="A164" s="169">
        <v>157</v>
      </c>
      <c r="B164" s="182" t="s">
        <v>1180</v>
      </c>
      <c r="C164" s="197" t="s">
        <v>5228</v>
      </c>
      <c r="D164" s="219" t="s">
        <v>5229</v>
      </c>
      <c r="E164" s="154" t="s">
        <v>5230</v>
      </c>
      <c r="F164" s="154" t="s">
        <v>1640</v>
      </c>
      <c r="G164" s="183" t="s">
        <v>1642</v>
      </c>
      <c r="H164" s="176" t="s">
        <v>5231</v>
      </c>
      <c r="I164" s="176" t="s">
        <v>4932</v>
      </c>
      <c r="J164" s="176" t="s">
        <v>5232</v>
      </c>
      <c r="K164" s="176" t="s">
        <v>3430</v>
      </c>
      <c r="L164" s="177">
        <v>1507377.05</v>
      </c>
      <c r="M164" s="154">
        <v>2</v>
      </c>
      <c r="N164" s="177">
        <v>1455960.2</v>
      </c>
      <c r="O164" s="176" t="s">
        <v>5233</v>
      </c>
      <c r="P164" s="176" t="s">
        <v>5234</v>
      </c>
      <c r="Q164" s="176" t="s">
        <v>5235</v>
      </c>
      <c r="R164" s="176" t="s">
        <v>5236</v>
      </c>
      <c r="S164" s="176" t="s">
        <v>5237</v>
      </c>
      <c r="T164" s="154" t="s">
        <v>3113</v>
      </c>
      <c r="U164" s="154" t="s">
        <v>3113</v>
      </c>
      <c r="V164" s="176" t="s">
        <v>5238</v>
      </c>
      <c r="W164" s="154" t="s">
        <v>3113</v>
      </c>
      <c r="X164" s="154" t="s">
        <v>3113</v>
      </c>
      <c r="Y164" s="154" t="s">
        <v>3113</v>
      </c>
      <c r="Z164" s="177">
        <v>1455960.2</v>
      </c>
      <c r="AA164" s="154" t="s">
        <v>3113</v>
      </c>
      <c r="AB164" s="154" t="s">
        <v>3113</v>
      </c>
      <c r="AC164" s="154" t="s">
        <v>3113</v>
      </c>
      <c r="AD164" s="154" t="s">
        <v>3113</v>
      </c>
      <c r="AE164" s="177">
        <v>1455960.2</v>
      </c>
      <c r="AF164" s="154" t="s">
        <v>3113</v>
      </c>
      <c r="AG164" s="154" t="s">
        <v>3113</v>
      </c>
      <c r="AH164" s="154" t="s">
        <v>3113</v>
      </c>
      <c r="AI164" s="154" t="s">
        <v>3113</v>
      </c>
      <c r="AJ164" s="154" t="s">
        <v>3113</v>
      </c>
      <c r="AK164" s="154" t="s">
        <v>3113</v>
      </c>
      <c r="AL164" s="154" t="s">
        <v>3113</v>
      </c>
    </row>
    <row r="165" spans="1:38" ht="120">
      <c r="A165" s="169">
        <v>158</v>
      </c>
      <c r="B165" s="182" t="s">
        <v>3482</v>
      </c>
      <c r="C165" s="197" t="s">
        <v>5239</v>
      </c>
      <c r="D165" s="219" t="s">
        <v>4508</v>
      </c>
      <c r="E165" s="154" t="s">
        <v>4509</v>
      </c>
      <c r="F165" s="154" t="s">
        <v>2472</v>
      </c>
      <c r="G165" s="183" t="s">
        <v>1642</v>
      </c>
      <c r="H165" s="154" t="s">
        <v>3113</v>
      </c>
      <c r="I165" s="176" t="s">
        <v>4042</v>
      </c>
      <c r="J165" s="176" t="s">
        <v>5240</v>
      </c>
      <c r="K165" s="176" t="s">
        <v>5241</v>
      </c>
      <c r="L165" s="177">
        <v>249809.65</v>
      </c>
      <c r="M165" s="154">
        <v>8</v>
      </c>
      <c r="N165" s="177">
        <v>116180.43</v>
      </c>
      <c r="O165" s="176" t="s">
        <v>5242</v>
      </c>
      <c r="P165" s="176" t="s">
        <v>5243</v>
      </c>
      <c r="Q165" s="176" t="s">
        <v>5244</v>
      </c>
      <c r="R165" s="176" t="s">
        <v>5245</v>
      </c>
      <c r="S165" s="176" t="s">
        <v>5246</v>
      </c>
      <c r="T165" s="154" t="s">
        <v>3113</v>
      </c>
      <c r="U165" s="154" t="s">
        <v>3113</v>
      </c>
      <c r="V165" s="176" t="s">
        <v>5247</v>
      </c>
      <c r="W165" s="154" t="s">
        <v>3113</v>
      </c>
      <c r="X165" s="154" t="s">
        <v>3113</v>
      </c>
      <c r="Y165" s="177">
        <v>116180.43</v>
      </c>
      <c r="Z165" s="154" t="s">
        <v>3113</v>
      </c>
      <c r="AA165" s="154" t="s">
        <v>3113</v>
      </c>
      <c r="AB165" s="154" t="s">
        <v>3113</v>
      </c>
      <c r="AC165" s="154" t="s">
        <v>3113</v>
      </c>
      <c r="AD165" s="154" t="s">
        <v>3113</v>
      </c>
      <c r="AE165" s="177">
        <v>116180.43</v>
      </c>
      <c r="AF165" s="154" t="s">
        <v>3113</v>
      </c>
      <c r="AG165" s="154" t="s">
        <v>3113</v>
      </c>
      <c r="AH165" s="154" t="s">
        <v>3113</v>
      </c>
      <c r="AI165" s="154" t="s">
        <v>3113</v>
      </c>
      <c r="AJ165" s="154" t="s">
        <v>3113</v>
      </c>
      <c r="AK165" s="154" t="s">
        <v>1141</v>
      </c>
      <c r="AL165" s="154" t="s">
        <v>3113</v>
      </c>
    </row>
    <row r="166" spans="1:38" ht="60">
      <c r="A166" s="169">
        <v>159</v>
      </c>
      <c r="B166" s="182" t="s">
        <v>1180</v>
      </c>
      <c r="C166" s="196" t="s">
        <v>5248</v>
      </c>
      <c r="D166" s="166" t="s">
        <v>5249</v>
      </c>
      <c r="E166" s="154" t="s">
        <v>1769</v>
      </c>
      <c r="F166" s="154" t="s">
        <v>1640</v>
      </c>
      <c r="G166" s="181" t="s">
        <v>1642</v>
      </c>
      <c r="H166" s="154" t="s">
        <v>3113</v>
      </c>
      <c r="I166" s="176" t="s">
        <v>4988</v>
      </c>
      <c r="J166" s="176" t="s">
        <v>5250</v>
      </c>
      <c r="K166" s="176" t="s">
        <v>5428</v>
      </c>
      <c r="L166" s="177">
        <v>8461</v>
      </c>
      <c r="M166" s="154">
        <v>1</v>
      </c>
      <c r="N166" s="177">
        <v>9786.84</v>
      </c>
      <c r="O166" s="176" t="s">
        <v>5251</v>
      </c>
      <c r="P166" s="154" t="s">
        <v>3113</v>
      </c>
      <c r="Q166" s="154" t="s">
        <v>3113</v>
      </c>
      <c r="R166" s="154" t="s">
        <v>3113</v>
      </c>
      <c r="S166" s="154" t="s">
        <v>3113</v>
      </c>
      <c r="T166" s="154" t="s">
        <v>3113</v>
      </c>
      <c r="U166" s="154" t="s">
        <v>3113</v>
      </c>
      <c r="V166" s="176" t="s">
        <v>5036</v>
      </c>
      <c r="W166" s="154" t="s">
        <v>3113</v>
      </c>
      <c r="X166" s="154" t="s">
        <v>3113</v>
      </c>
      <c r="Y166" s="177">
        <v>9786.84</v>
      </c>
      <c r="Z166" s="154" t="s">
        <v>3113</v>
      </c>
      <c r="AA166" s="154" t="s">
        <v>3113</v>
      </c>
      <c r="AB166" s="154" t="s">
        <v>3113</v>
      </c>
      <c r="AC166" s="154" t="s">
        <v>3113</v>
      </c>
      <c r="AD166" s="154" t="s">
        <v>3113</v>
      </c>
      <c r="AE166" s="177">
        <v>9786.84</v>
      </c>
      <c r="AF166" s="154" t="s">
        <v>3113</v>
      </c>
      <c r="AG166" s="154" t="s">
        <v>3113</v>
      </c>
      <c r="AH166" s="154" t="s">
        <v>3113</v>
      </c>
      <c r="AI166" s="154" t="s">
        <v>3113</v>
      </c>
      <c r="AJ166" s="154" t="s">
        <v>3113</v>
      </c>
      <c r="AK166" s="154" t="s">
        <v>1141</v>
      </c>
      <c r="AL166" s="154" t="s">
        <v>3113</v>
      </c>
    </row>
    <row r="167" spans="1:38" ht="87.75">
      <c r="A167" s="169">
        <v>160</v>
      </c>
      <c r="B167" s="182" t="s">
        <v>1180</v>
      </c>
      <c r="C167" s="197" t="s">
        <v>5252</v>
      </c>
      <c r="D167" s="220" t="s">
        <v>5253</v>
      </c>
      <c r="E167" s="154" t="s">
        <v>5254</v>
      </c>
      <c r="F167" s="154" t="s">
        <v>1640</v>
      </c>
      <c r="G167" s="183" t="s">
        <v>1642</v>
      </c>
      <c r="H167" s="154" t="s">
        <v>3113</v>
      </c>
      <c r="I167" s="176" t="s">
        <v>4978</v>
      </c>
      <c r="J167" s="176" t="s">
        <v>5255</v>
      </c>
      <c r="K167" s="176" t="s">
        <v>5428</v>
      </c>
      <c r="L167" s="177">
        <v>48680.33</v>
      </c>
      <c r="M167" s="154">
        <v>1</v>
      </c>
      <c r="N167" s="177">
        <v>33783.1</v>
      </c>
      <c r="O167" s="176" t="s">
        <v>5256</v>
      </c>
      <c r="P167" s="154" t="s">
        <v>3113</v>
      </c>
      <c r="Q167" s="154" t="s">
        <v>3113</v>
      </c>
      <c r="R167" s="154" t="s">
        <v>3113</v>
      </c>
      <c r="S167" s="154" t="s">
        <v>3113</v>
      </c>
      <c r="T167" s="154" t="s">
        <v>3113</v>
      </c>
      <c r="U167" s="154" t="s">
        <v>3113</v>
      </c>
      <c r="V167" s="176" t="s">
        <v>5257</v>
      </c>
      <c r="W167" s="154" t="s">
        <v>3113</v>
      </c>
      <c r="X167" s="154" t="s">
        <v>3113</v>
      </c>
      <c r="Y167" s="154" t="s">
        <v>3113</v>
      </c>
      <c r="Z167" s="177">
        <v>33783.1</v>
      </c>
      <c r="AA167" s="154" t="s">
        <v>3113</v>
      </c>
      <c r="AB167" s="154" t="s">
        <v>3113</v>
      </c>
      <c r="AC167" s="154" t="s">
        <v>3113</v>
      </c>
      <c r="AD167" s="154" t="s">
        <v>3113</v>
      </c>
      <c r="AE167" s="177">
        <v>33783.1</v>
      </c>
      <c r="AF167" s="154" t="s">
        <v>3113</v>
      </c>
      <c r="AG167" s="154" t="s">
        <v>3113</v>
      </c>
      <c r="AH167" s="154" t="s">
        <v>3113</v>
      </c>
      <c r="AI167" s="154" t="s">
        <v>3113</v>
      </c>
      <c r="AJ167" s="154" t="s">
        <v>3113</v>
      </c>
      <c r="AK167" s="154" t="s">
        <v>1141</v>
      </c>
      <c r="AL167" s="154" t="s">
        <v>3113</v>
      </c>
    </row>
    <row r="168" spans="1:38" ht="60">
      <c r="A168" s="169">
        <v>161</v>
      </c>
      <c r="B168" s="182" t="s">
        <v>3482</v>
      </c>
      <c r="C168" s="196" t="s">
        <v>5258</v>
      </c>
      <c r="D168" s="166" t="s">
        <v>5259</v>
      </c>
      <c r="E168" s="154" t="s">
        <v>5260</v>
      </c>
      <c r="F168" s="154" t="s">
        <v>1640</v>
      </c>
      <c r="G168" s="181" t="s">
        <v>1642</v>
      </c>
      <c r="H168" s="154" t="s">
        <v>3113</v>
      </c>
      <c r="I168" s="176" t="s">
        <v>4988</v>
      </c>
      <c r="J168" s="176" t="s">
        <v>5261</v>
      </c>
      <c r="K168" s="176" t="s">
        <v>5205</v>
      </c>
      <c r="L168" s="177">
        <v>69672.13</v>
      </c>
      <c r="M168" s="154">
        <v>5</v>
      </c>
      <c r="N168" s="177">
        <v>56997.94</v>
      </c>
      <c r="O168" s="176" t="s">
        <v>5262</v>
      </c>
      <c r="P168" s="177">
        <v>73129.97</v>
      </c>
      <c r="Q168" s="176" t="s">
        <v>5263</v>
      </c>
      <c r="R168" s="177">
        <v>56997.94</v>
      </c>
      <c r="S168" s="176" t="s">
        <v>5264</v>
      </c>
      <c r="T168" s="154" t="s">
        <v>3113</v>
      </c>
      <c r="U168" s="154" t="s">
        <v>3113</v>
      </c>
      <c r="V168" s="176" t="s">
        <v>5265</v>
      </c>
      <c r="W168" s="154" t="s">
        <v>3113</v>
      </c>
      <c r="X168" s="154" t="s">
        <v>3113</v>
      </c>
      <c r="Y168" s="177">
        <v>56997.94</v>
      </c>
      <c r="Z168" s="154" t="s">
        <v>3113</v>
      </c>
      <c r="AA168" s="154" t="s">
        <v>3113</v>
      </c>
      <c r="AB168" s="154" t="s">
        <v>3113</v>
      </c>
      <c r="AC168" s="154" t="s">
        <v>3113</v>
      </c>
      <c r="AD168" s="154" t="s">
        <v>3113</v>
      </c>
      <c r="AE168" s="177">
        <v>56997.94</v>
      </c>
      <c r="AF168" s="154" t="s">
        <v>3113</v>
      </c>
      <c r="AG168" s="154" t="s">
        <v>3113</v>
      </c>
      <c r="AH168" s="154" t="s">
        <v>3113</v>
      </c>
      <c r="AI168" s="154" t="s">
        <v>3113</v>
      </c>
      <c r="AJ168" s="154" t="s">
        <v>3113</v>
      </c>
      <c r="AK168" s="176" t="s">
        <v>1141</v>
      </c>
      <c r="AL168" s="154" t="s">
        <v>3113</v>
      </c>
    </row>
    <row r="169" spans="1:38" ht="292.5">
      <c r="A169" s="169">
        <v>162</v>
      </c>
      <c r="B169" s="182" t="s">
        <v>1180</v>
      </c>
      <c r="C169" s="197" t="s">
        <v>5266</v>
      </c>
      <c r="D169" s="220" t="s">
        <v>5267</v>
      </c>
      <c r="E169" s="154" t="s">
        <v>5268</v>
      </c>
      <c r="F169" s="154" t="s">
        <v>1640</v>
      </c>
      <c r="G169" s="183" t="s">
        <v>1642</v>
      </c>
      <c r="H169" s="154" t="s">
        <v>3113</v>
      </c>
      <c r="I169" s="176" t="s">
        <v>5269</v>
      </c>
      <c r="J169" s="176" t="s">
        <v>5270</v>
      </c>
      <c r="K169" s="176" t="s">
        <v>4748</v>
      </c>
      <c r="L169" s="177">
        <v>112196.64</v>
      </c>
      <c r="M169" s="154">
        <v>9</v>
      </c>
      <c r="N169" s="189" t="s">
        <v>5271</v>
      </c>
      <c r="O169" s="190" t="s">
        <v>5272</v>
      </c>
      <c r="P169" s="203" t="s">
        <v>5273</v>
      </c>
      <c r="Q169" s="203" t="s">
        <v>5274</v>
      </c>
      <c r="R169" s="203" t="s">
        <v>5275</v>
      </c>
      <c r="S169" s="203" t="s">
        <v>5276</v>
      </c>
      <c r="T169" s="154" t="s">
        <v>3113</v>
      </c>
      <c r="U169" s="154" t="s">
        <v>3113</v>
      </c>
      <c r="V169" s="190" t="s">
        <v>5277</v>
      </c>
      <c r="W169" s="154" t="s">
        <v>3113</v>
      </c>
      <c r="X169" s="154" t="s">
        <v>3113</v>
      </c>
      <c r="Y169" s="177">
        <v>86555.58</v>
      </c>
      <c r="Z169" s="154" t="s">
        <v>3113</v>
      </c>
      <c r="AA169" s="154" t="s">
        <v>3113</v>
      </c>
      <c r="AB169" s="154" t="s">
        <v>3113</v>
      </c>
      <c r="AC169" s="154" t="s">
        <v>3113</v>
      </c>
      <c r="AD169" s="154" t="s">
        <v>3113</v>
      </c>
      <c r="AE169" s="177">
        <v>86555.58</v>
      </c>
      <c r="AF169" s="154" t="s">
        <v>3113</v>
      </c>
      <c r="AG169" s="154" t="s">
        <v>3113</v>
      </c>
      <c r="AH169" s="154" t="s">
        <v>3113</v>
      </c>
      <c r="AI169" s="154" t="s">
        <v>3113</v>
      </c>
      <c r="AJ169" s="154" t="s">
        <v>3113</v>
      </c>
      <c r="AK169" s="154" t="s">
        <v>1141</v>
      </c>
      <c r="AL169" s="154" t="s">
        <v>3113</v>
      </c>
    </row>
    <row r="170" spans="1:38" ht="60">
      <c r="A170" s="169">
        <v>163</v>
      </c>
      <c r="B170" s="182" t="s">
        <v>1180</v>
      </c>
      <c r="C170" s="197" t="s">
        <v>5278</v>
      </c>
      <c r="D170" s="179" t="s">
        <v>5279</v>
      </c>
      <c r="E170" s="154" t="s">
        <v>5280</v>
      </c>
      <c r="F170" s="154" t="s">
        <v>1640</v>
      </c>
      <c r="G170" s="183" t="s">
        <v>1642</v>
      </c>
      <c r="H170" s="176"/>
      <c r="I170" s="176" t="s">
        <v>5269</v>
      </c>
      <c r="J170" s="176"/>
      <c r="K170" s="176" t="s">
        <v>3287</v>
      </c>
      <c r="L170" s="177">
        <v>250000</v>
      </c>
      <c r="M170" s="154"/>
      <c r="N170" s="177" t="s">
        <v>3127</v>
      </c>
      <c r="O170" s="154" t="s">
        <v>3113</v>
      </c>
      <c r="P170" s="154" t="s">
        <v>3113</v>
      </c>
      <c r="Q170" s="154" t="s">
        <v>3113</v>
      </c>
      <c r="R170" s="154" t="s">
        <v>3113</v>
      </c>
      <c r="S170" s="154" t="s">
        <v>3113</v>
      </c>
      <c r="T170" s="154" t="s">
        <v>3113</v>
      </c>
      <c r="U170" s="154" t="s">
        <v>3113</v>
      </c>
      <c r="V170" s="177" t="s">
        <v>3127</v>
      </c>
      <c r="W170" s="154" t="s">
        <v>3113</v>
      </c>
      <c r="X170" s="154" t="s">
        <v>3113</v>
      </c>
      <c r="Y170" s="154" t="s">
        <v>3113</v>
      </c>
      <c r="Z170" s="154" t="s">
        <v>3113</v>
      </c>
      <c r="AA170" s="154" t="s">
        <v>3113</v>
      </c>
      <c r="AB170" s="154" t="s">
        <v>3113</v>
      </c>
      <c r="AC170" s="154" t="s">
        <v>3113</v>
      </c>
      <c r="AD170" s="154" t="s">
        <v>3113</v>
      </c>
      <c r="AE170" s="154" t="s">
        <v>3113</v>
      </c>
      <c r="AF170" s="154" t="s">
        <v>3113</v>
      </c>
      <c r="AG170" s="154" t="s">
        <v>3113</v>
      </c>
      <c r="AH170" s="154" t="s">
        <v>3113</v>
      </c>
      <c r="AI170" s="154" t="s">
        <v>3113</v>
      </c>
      <c r="AJ170" s="154" t="s">
        <v>3113</v>
      </c>
      <c r="AK170" s="154" t="s">
        <v>3113</v>
      </c>
      <c r="AL170" s="154" t="s">
        <v>3113</v>
      </c>
    </row>
    <row r="171" spans="1:38" ht="63.75">
      <c r="A171" s="169">
        <v>164</v>
      </c>
      <c r="B171" s="182" t="s">
        <v>3482</v>
      </c>
      <c r="C171" s="197" t="s">
        <v>5281</v>
      </c>
      <c r="D171" s="179" t="s">
        <v>5282</v>
      </c>
      <c r="E171" s="154" t="s">
        <v>4509</v>
      </c>
      <c r="F171" s="154" t="s">
        <v>2472</v>
      </c>
      <c r="G171" s="183" t="s">
        <v>1642</v>
      </c>
      <c r="H171" s="154" t="s">
        <v>3113</v>
      </c>
      <c r="I171" s="176" t="s">
        <v>5283</v>
      </c>
      <c r="J171" s="176" t="s">
        <v>5284</v>
      </c>
      <c r="K171" s="176" t="s">
        <v>5285</v>
      </c>
      <c r="L171" s="177">
        <v>114840.19</v>
      </c>
      <c r="M171" s="154">
        <v>5</v>
      </c>
      <c r="N171" s="177">
        <v>49610.04</v>
      </c>
      <c r="O171" s="176" t="s">
        <v>5286</v>
      </c>
      <c r="P171" s="177">
        <v>182809.88</v>
      </c>
      <c r="Q171" s="176" t="s">
        <v>5287</v>
      </c>
      <c r="R171" s="177">
        <v>49610.04</v>
      </c>
      <c r="S171" s="176" t="s">
        <v>5288</v>
      </c>
      <c r="T171" s="154" t="s">
        <v>3113</v>
      </c>
      <c r="U171" s="154" t="s">
        <v>3113</v>
      </c>
      <c r="V171" s="176" t="s">
        <v>5289</v>
      </c>
      <c r="W171" s="154" t="s">
        <v>3113</v>
      </c>
      <c r="X171" s="154" t="s">
        <v>3113</v>
      </c>
      <c r="Y171" s="154" t="s">
        <v>3113</v>
      </c>
      <c r="Z171" s="177">
        <v>49610.04</v>
      </c>
      <c r="AA171" s="154" t="s">
        <v>3113</v>
      </c>
      <c r="AB171" s="154" t="s">
        <v>3113</v>
      </c>
      <c r="AC171" s="154" t="s">
        <v>3113</v>
      </c>
      <c r="AD171" s="154" t="s">
        <v>3113</v>
      </c>
      <c r="AE171" s="177">
        <v>49610.04</v>
      </c>
      <c r="AF171" s="154" t="s">
        <v>3113</v>
      </c>
      <c r="AG171" s="154" t="s">
        <v>3113</v>
      </c>
      <c r="AH171" s="154" t="s">
        <v>3113</v>
      </c>
      <c r="AI171" s="154" t="s">
        <v>3113</v>
      </c>
      <c r="AJ171" s="154" t="s">
        <v>3113</v>
      </c>
      <c r="AK171" s="154" t="s">
        <v>1141</v>
      </c>
      <c r="AL171" s="154" t="s">
        <v>3113</v>
      </c>
    </row>
    <row r="172" spans="1:38" ht="51">
      <c r="A172" s="169">
        <v>165</v>
      </c>
      <c r="B172" s="182" t="s">
        <v>3482</v>
      </c>
      <c r="C172" s="197" t="s">
        <v>5290</v>
      </c>
      <c r="D172" s="179" t="s">
        <v>5291</v>
      </c>
      <c r="E172" s="154" t="s">
        <v>5292</v>
      </c>
      <c r="F172" s="154" t="s">
        <v>1639</v>
      </c>
      <c r="G172" s="183" t="s">
        <v>1642</v>
      </c>
      <c r="H172" s="154" t="s">
        <v>3113</v>
      </c>
      <c r="I172" s="176" t="s">
        <v>4914</v>
      </c>
      <c r="J172" s="176" t="s">
        <v>5293</v>
      </c>
      <c r="K172" s="176" t="s">
        <v>5294</v>
      </c>
      <c r="L172" s="177">
        <v>186000</v>
      </c>
      <c r="M172" s="154">
        <v>1</v>
      </c>
      <c r="N172" s="177">
        <v>264398.4</v>
      </c>
      <c r="O172" s="176" t="s">
        <v>5295</v>
      </c>
      <c r="P172" s="154" t="s">
        <v>3113</v>
      </c>
      <c r="Q172" s="154" t="s">
        <v>3113</v>
      </c>
      <c r="R172" s="154" t="s">
        <v>3113</v>
      </c>
      <c r="S172" s="154" t="s">
        <v>3113</v>
      </c>
      <c r="T172" s="154" t="s">
        <v>3113</v>
      </c>
      <c r="U172" s="154" t="s">
        <v>3113</v>
      </c>
      <c r="V172" s="176" t="s">
        <v>5017</v>
      </c>
      <c r="W172" s="154" t="s">
        <v>3113</v>
      </c>
      <c r="X172" s="154" t="s">
        <v>3113</v>
      </c>
      <c r="Y172" s="177">
        <v>88132.8</v>
      </c>
      <c r="Z172" s="177">
        <v>88132.8</v>
      </c>
      <c r="AA172" s="177">
        <v>88132.8</v>
      </c>
      <c r="AB172" s="154" t="s">
        <v>3113</v>
      </c>
      <c r="AC172" s="154" t="s">
        <v>3113</v>
      </c>
      <c r="AD172" s="154" t="s">
        <v>3113</v>
      </c>
      <c r="AE172" s="177">
        <v>264398.4</v>
      </c>
      <c r="AF172" s="154" t="s">
        <v>3113</v>
      </c>
      <c r="AG172" s="154" t="s">
        <v>3113</v>
      </c>
      <c r="AH172" s="154" t="s">
        <v>3113</v>
      </c>
      <c r="AI172" s="154" t="s">
        <v>3113</v>
      </c>
      <c r="AJ172" s="154" t="s">
        <v>3113</v>
      </c>
      <c r="AK172" s="154" t="s">
        <v>3113</v>
      </c>
      <c r="AL172" s="154" t="s">
        <v>3113</v>
      </c>
    </row>
    <row r="173" spans="1:38" ht="242.25" customHeight="1">
      <c r="A173" s="169">
        <v>166</v>
      </c>
      <c r="B173" s="182" t="s">
        <v>1180</v>
      </c>
      <c r="C173" s="197" t="s">
        <v>5296</v>
      </c>
      <c r="D173" s="179" t="s">
        <v>5297</v>
      </c>
      <c r="E173" s="154" t="s">
        <v>5298</v>
      </c>
      <c r="F173" s="154" t="s">
        <v>1640</v>
      </c>
      <c r="G173" s="183" t="s">
        <v>1642</v>
      </c>
      <c r="H173" s="154" t="s">
        <v>3113</v>
      </c>
      <c r="I173" s="176" t="s">
        <v>5299</v>
      </c>
      <c r="J173" s="176" t="s">
        <v>5300</v>
      </c>
      <c r="K173" s="176" t="s">
        <v>5301</v>
      </c>
      <c r="L173" s="177">
        <v>73000</v>
      </c>
      <c r="M173" s="154">
        <v>3</v>
      </c>
      <c r="N173" s="189" t="s">
        <v>5302</v>
      </c>
      <c r="O173" s="190" t="s">
        <v>5303</v>
      </c>
      <c r="P173" s="203" t="s">
        <v>5304</v>
      </c>
      <c r="Q173" s="176" t="s">
        <v>5305</v>
      </c>
      <c r="R173" s="203" t="s">
        <v>5306</v>
      </c>
      <c r="S173" s="176" t="s">
        <v>5307</v>
      </c>
      <c r="T173" s="154" t="s">
        <v>4019</v>
      </c>
      <c r="U173" s="154" t="s">
        <v>3113</v>
      </c>
      <c r="V173" s="190" t="s">
        <v>5308</v>
      </c>
      <c r="W173" s="154" t="s">
        <v>3113</v>
      </c>
      <c r="X173" s="154" t="s">
        <v>3113</v>
      </c>
      <c r="Y173" s="177">
        <v>54497.04</v>
      </c>
      <c r="Z173" s="154" t="s">
        <v>3113</v>
      </c>
      <c r="AA173" s="154" t="s">
        <v>3113</v>
      </c>
      <c r="AB173" s="154" t="s">
        <v>3113</v>
      </c>
      <c r="AC173" s="154" t="s">
        <v>3113</v>
      </c>
      <c r="AD173" s="154" t="s">
        <v>3113</v>
      </c>
      <c r="AE173" s="177">
        <v>54497.04</v>
      </c>
      <c r="AF173" s="154" t="s">
        <v>3113</v>
      </c>
      <c r="AG173" s="154" t="s">
        <v>3113</v>
      </c>
      <c r="AH173" s="154" t="s">
        <v>3113</v>
      </c>
      <c r="AI173" s="154" t="s">
        <v>3113</v>
      </c>
      <c r="AJ173" s="154" t="s">
        <v>3113</v>
      </c>
      <c r="AK173" s="154" t="s">
        <v>1141</v>
      </c>
      <c r="AL173" s="154" t="s">
        <v>3113</v>
      </c>
    </row>
    <row r="174" spans="1:38" ht="60">
      <c r="A174" s="169">
        <v>167</v>
      </c>
      <c r="B174" s="182" t="s">
        <v>3482</v>
      </c>
      <c r="C174" s="197" t="s">
        <v>5309</v>
      </c>
      <c r="D174" s="179" t="s">
        <v>5310</v>
      </c>
      <c r="E174" s="154" t="s">
        <v>3119</v>
      </c>
      <c r="F174" s="154" t="s">
        <v>1639</v>
      </c>
      <c r="G174" s="183" t="s">
        <v>1644</v>
      </c>
      <c r="H174" s="154" t="s">
        <v>3113</v>
      </c>
      <c r="I174" s="176" t="s">
        <v>5311</v>
      </c>
      <c r="J174" s="176" t="s">
        <v>5312</v>
      </c>
      <c r="K174" s="176" t="s">
        <v>4566</v>
      </c>
      <c r="L174" s="177">
        <v>180327.86</v>
      </c>
      <c r="M174" s="154">
        <v>1</v>
      </c>
      <c r="N174" s="177">
        <v>139599.72</v>
      </c>
      <c r="O174" s="176" t="s">
        <v>5313</v>
      </c>
      <c r="P174" s="154" t="s">
        <v>3113</v>
      </c>
      <c r="Q174" s="154" t="s">
        <v>3113</v>
      </c>
      <c r="R174" s="154" t="s">
        <v>3113</v>
      </c>
      <c r="S174" s="154" t="s">
        <v>3113</v>
      </c>
      <c r="T174" s="154" t="s">
        <v>3113</v>
      </c>
      <c r="U174" s="154" t="s">
        <v>3113</v>
      </c>
      <c r="V174" s="176" t="s">
        <v>5046</v>
      </c>
      <c r="W174" s="176"/>
      <c r="X174" s="176"/>
      <c r="Y174" s="154" t="s">
        <v>3113</v>
      </c>
      <c r="Z174" s="177">
        <v>139599.72</v>
      </c>
      <c r="AA174" s="154" t="s">
        <v>3113</v>
      </c>
      <c r="AB174" s="154" t="s">
        <v>3113</v>
      </c>
      <c r="AC174" s="154" t="s">
        <v>3113</v>
      </c>
      <c r="AD174" s="154" t="s">
        <v>3113</v>
      </c>
      <c r="AE174" s="177">
        <v>139599.72</v>
      </c>
      <c r="AF174" s="154" t="s">
        <v>3113</v>
      </c>
      <c r="AG174" s="154" t="s">
        <v>3113</v>
      </c>
      <c r="AH174" s="154" t="s">
        <v>3113</v>
      </c>
      <c r="AI174" s="154" t="s">
        <v>3113</v>
      </c>
      <c r="AJ174" s="154" t="s">
        <v>3113</v>
      </c>
      <c r="AK174" s="154" t="s">
        <v>3113</v>
      </c>
      <c r="AL174" s="154" t="s">
        <v>3113</v>
      </c>
    </row>
    <row r="175" spans="1:38" ht="112.5">
      <c r="A175" s="169">
        <v>168</v>
      </c>
      <c r="B175" s="182" t="s">
        <v>3482</v>
      </c>
      <c r="C175" s="197" t="s">
        <v>5314</v>
      </c>
      <c r="D175" s="216" t="s">
        <v>5315</v>
      </c>
      <c r="E175" s="154" t="s">
        <v>3906</v>
      </c>
      <c r="F175" s="154" t="s">
        <v>1640</v>
      </c>
      <c r="G175" s="183" t="s">
        <v>1642</v>
      </c>
      <c r="H175" s="176"/>
      <c r="I175" s="176" t="s">
        <v>5283</v>
      </c>
      <c r="J175" s="176"/>
      <c r="K175" s="176" t="s">
        <v>5316</v>
      </c>
      <c r="L175" s="177">
        <v>466002.46</v>
      </c>
      <c r="M175" s="154">
        <v>2</v>
      </c>
      <c r="N175" s="177" t="s">
        <v>5317</v>
      </c>
      <c r="O175" s="154" t="s">
        <v>3113</v>
      </c>
      <c r="P175" s="156" t="s">
        <v>3113</v>
      </c>
      <c r="Q175" s="154" t="s">
        <v>3113</v>
      </c>
      <c r="R175" s="154" t="s">
        <v>3113</v>
      </c>
      <c r="S175" s="154" t="s">
        <v>3113</v>
      </c>
      <c r="T175" s="154" t="s">
        <v>3113</v>
      </c>
      <c r="U175" s="154" t="s">
        <v>3113</v>
      </c>
      <c r="V175" s="176" t="s">
        <v>5318</v>
      </c>
      <c r="W175" s="154" t="s">
        <v>3113</v>
      </c>
      <c r="X175" s="154" t="s">
        <v>3113</v>
      </c>
      <c r="Y175" s="154" t="s">
        <v>3113</v>
      </c>
      <c r="Z175" s="154" t="s">
        <v>3113</v>
      </c>
      <c r="AA175" s="154" t="s">
        <v>3113</v>
      </c>
      <c r="AB175" s="154" t="s">
        <v>3113</v>
      </c>
      <c r="AC175" s="154" t="s">
        <v>3113</v>
      </c>
      <c r="AD175" s="154" t="s">
        <v>3113</v>
      </c>
      <c r="AE175" s="154" t="s">
        <v>3113</v>
      </c>
      <c r="AF175" s="154" t="s">
        <v>3113</v>
      </c>
      <c r="AG175" s="154" t="s">
        <v>3113</v>
      </c>
      <c r="AH175" s="154" t="s">
        <v>3113</v>
      </c>
      <c r="AI175" s="154" t="s">
        <v>3113</v>
      </c>
      <c r="AJ175" s="154" t="s">
        <v>3113</v>
      </c>
      <c r="AK175" s="154" t="s">
        <v>3113</v>
      </c>
      <c r="AL175" s="154" t="s">
        <v>3113</v>
      </c>
    </row>
  </sheetData>
  <mergeCells count="29">
    <mergeCell ref="AH5:AI5"/>
    <mergeCell ref="AJ5:AJ6"/>
    <mergeCell ref="AK5:AK6"/>
    <mergeCell ref="AL5:AL6"/>
    <mergeCell ref="AE5:AG5"/>
    <mergeCell ref="Q5:Q6"/>
    <mergeCell ref="R5:R6"/>
    <mergeCell ref="S5:S6"/>
    <mergeCell ref="T5:T6"/>
    <mergeCell ref="U5:U6"/>
    <mergeCell ref="V5:V6"/>
    <mergeCell ref="W5:W6"/>
    <mergeCell ref="X5:AD5"/>
    <mergeCell ref="M5:M6"/>
    <mergeCell ref="N5:N6"/>
    <mergeCell ref="O5:O6"/>
    <mergeCell ref="P5:P6"/>
    <mergeCell ref="I5:I6"/>
    <mergeCell ref="J5:J6"/>
    <mergeCell ref="K5:K6"/>
    <mergeCell ref="L5:L6"/>
    <mergeCell ref="E5:E6"/>
    <mergeCell ref="F5:F6"/>
    <mergeCell ref="G5:G6"/>
    <mergeCell ref="H5:H6"/>
    <mergeCell ref="A5:A6"/>
    <mergeCell ref="B5:B6"/>
    <mergeCell ref="C5:C6"/>
    <mergeCell ref="D5:D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BLP KGP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ntt</dc:creator>
  <cp:keywords/>
  <dc:description/>
  <cp:lastModifiedBy>ntt</cp:lastModifiedBy>
  <cp:lastPrinted>2007-02-08T13:52:35Z</cp:lastPrinted>
  <dcterms:created xsi:type="dcterms:W3CDTF">2006-10-18T08:43:19Z</dcterms:created>
  <dcterms:modified xsi:type="dcterms:W3CDTF">2007-04-02T13:46:43Z</dcterms:modified>
  <cp:category/>
  <cp:version/>
  <cp:contentType/>
  <cp:contentStatus/>
</cp:coreProperties>
</file>